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7" i="7" l="1"/>
  <c r="G76" i="7"/>
  <c r="G79" i="7"/>
  <c r="G73" i="7"/>
  <c r="E67" i="7"/>
  <c r="F67" i="7"/>
  <c r="J67" i="7"/>
  <c r="O67" i="7"/>
  <c r="E40" i="7" l="1"/>
  <c r="E41" i="7"/>
  <c r="E42" i="7"/>
  <c r="E43" i="7"/>
  <c r="E44" i="7"/>
  <c r="E45" i="7"/>
  <c r="E46" i="7"/>
  <c r="E47" i="7"/>
  <c r="E48" i="7"/>
  <c r="E49" i="7"/>
  <c r="E50" i="7"/>
  <c r="E51" i="7"/>
  <c r="E38" i="7" l="1"/>
  <c r="J38" i="7" s="1"/>
  <c r="E39" i="7"/>
  <c r="J39" i="7" s="1"/>
  <c r="J40" i="7"/>
  <c r="J41" i="7"/>
  <c r="J44" i="7"/>
  <c r="J45" i="7"/>
  <c r="J46" i="7"/>
  <c r="J48" i="7"/>
  <c r="J49" i="7"/>
  <c r="J50" i="7"/>
  <c r="E52" i="7"/>
  <c r="J52" i="7" s="1"/>
  <c r="N72" i="7"/>
  <c r="O66" i="7"/>
  <c r="F66" i="7"/>
  <c r="E66" i="7"/>
  <c r="J66" i="7" s="1"/>
  <c r="O65" i="7"/>
  <c r="F65" i="7"/>
  <c r="E65" i="7"/>
  <c r="J65" i="7" s="1"/>
  <c r="O64" i="7"/>
  <c r="F64" i="7"/>
  <c r="E64" i="7"/>
  <c r="J64" i="7" s="1"/>
  <c r="O63" i="7"/>
  <c r="F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O51" i="7"/>
  <c r="F51" i="7"/>
  <c r="J51" i="7"/>
  <c r="O50" i="7"/>
  <c r="F50" i="7"/>
  <c r="O49" i="7"/>
  <c r="F49" i="7"/>
  <c r="O48" i="7"/>
  <c r="F48" i="7"/>
  <c r="O47" i="7"/>
  <c r="F47" i="7"/>
  <c r="J47" i="7"/>
  <c r="O46" i="7"/>
  <c r="F46" i="7"/>
  <c r="O45" i="7"/>
  <c r="F45" i="7"/>
  <c r="O44" i="7"/>
  <c r="F44" i="7"/>
  <c r="O43" i="7"/>
  <c r="F43" i="7"/>
  <c r="J43" i="7"/>
  <c r="O42" i="7"/>
  <c r="F42" i="7"/>
  <c r="J42" i="7"/>
  <c r="O41" i="7"/>
  <c r="F41" i="7"/>
  <c r="O40" i="7"/>
  <c r="F40" i="7"/>
  <c r="O39" i="7"/>
  <c r="F39" i="7"/>
  <c r="O38" i="7"/>
  <c r="F38" i="7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6" i="7"/>
  <c r="F16" i="7"/>
  <c r="E16" i="7"/>
  <c r="J16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10" i="7"/>
  <c r="F10" i="7"/>
  <c r="E10" i="7"/>
  <c r="J10" i="7" s="1"/>
  <c r="O9" i="7"/>
  <c r="F9" i="7"/>
  <c r="E9" i="7"/>
  <c r="J9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5" i="7"/>
  <c r="F5" i="7"/>
  <c r="E5" i="7"/>
  <c r="J5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69" i="7" l="1"/>
  <c r="E68" i="7"/>
  <c r="I67" i="7" s="1"/>
  <c r="L72" i="7" l="1"/>
  <c r="I66" i="7"/>
  <c r="I62" i="7"/>
  <c r="I58" i="7"/>
  <c r="I54" i="7"/>
  <c r="I50" i="7"/>
  <c r="I46" i="7"/>
  <c r="I42" i="7"/>
  <c r="I38" i="7"/>
  <c r="I34" i="7"/>
  <c r="I30" i="7"/>
  <c r="I26" i="7"/>
  <c r="I22" i="7"/>
  <c r="I18" i="7"/>
  <c r="I14" i="7"/>
  <c r="I10" i="7"/>
  <c r="I6" i="7"/>
  <c r="I2" i="7"/>
  <c r="I63" i="7"/>
  <c r="I59" i="7"/>
  <c r="I55" i="7"/>
  <c r="I51" i="7"/>
  <c r="I47" i="7"/>
  <c r="I43" i="7"/>
  <c r="I39" i="7"/>
  <c r="I35" i="7"/>
  <c r="I31" i="7"/>
  <c r="I27" i="7"/>
  <c r="I23" i="7"/>
  <c r="I19" i="7"/>
  <c r="I15" i="7"/>
  <c r="I11" i="7"/>
  <c r="I7" i="7"/>
  <c r="I3" i="7"/>
  <c r="H67" i="7"/>
  <c r="I64" i="7"/>
  <c r="I60" i="7"/>
  <c r="I56" i="7"/>
  <c r="I52" i="7"/>
  <c r="I48" i="7"/>
  <c r="I44" i="7"/>
  <c r="I40" i="7"/>
  <c r="I36" i="7"/>
  <c r="I32" i="7"/>
  <c r="I28" i="7"/>
  <c r="I24" i="7"/>
  <c r="I20" i="7"/>
  <c r="I16" i="7"/>
  <c r="I12" i="7"/>
  <c r="I8" i="7"/>
  <c r="I4" i="7"/>
  <c r="G72" i="7"/>
  <c r="G67" i="7" s="1"/>
  <c r="I65" i="7"/>
  <c r="I61" i="7"/>
  <c r="I49" i="7"/>
  <c r="I33" i="7"/>
  <c r="I17" i="7"/>
  <c r="I45" i="7"/>
  <c r="I29" i="7"/>
  <c r="I13" i="7"/>
  <c r="I57" i="7"/>
  <c r="I41" i="7"/>
  <c r="I25" i="7"/>
  <c r="I9" i="7"/>
  <c r="I53" i="7"/>
  <c r="I37" i="7"/>
  <c r="I21" i="7"/>
  <c r="I5" i="7"/>
  <c r="G83" i="7"/>
  <c r="J72" i="7"/>
  <c r="K72" i="7" s="1"/>
  <c r="E2" i="3"/>
  <c r="O69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F61" i="3"/>
  <c r="F62" i="3"/>
  <c r="F63" i="3"/>
  <c r="F64" i="3"/>
  <c r="F65" i="3"/>
  <c r="F66" i="3"/>
  <c r="F67" i="3"/>
  <c r="F68" i="3"/>
  <c r="F69" i="3"/>
  <c r="F60" i="3"/>
  <c r="E56" i="3"/>
  <c r="E57" i="3"/>
  <c r="E58" i="3"/>
  <c r="E59" i="3"/>
  <c r="E60" i="3"/>
  <c r="J60" i="3" s="1"/>
  <c r="E61" i="3"/>
  <c r="J61" i="3" s="1"/>
  <c r="E62" i="3"/>
  <c r="J62" i="3" s="1"/>
  <c r="E63" i="3"/>
  <c r="J63" i="3" s="1"/>
  <c r="E64" i="3"/>
  <c r="J64" i="3" s="1"/>
  <c r="E65" i="3"/>
  <c r="J65" i="3" s="1"/>
  <c r="E66" i="3"/>
  <c r="J66" i="3" s="1"/>
  <c r="E67" i="3"/>
  <c r="J67" i="3" s="1"/>
  <c r="E68" i="3"/>
  <c r="J68" i="3" s="1"/>
  <c r="E69" i="3"/>
  <c r="J69" i="3" s="1"/>
  <c r="G81" i="7" l="1"/>
  <c r="G82" i="7"/>
  <c r="G87" i="7"/>
  <c r="H65" i="7"/>
  <c r="H61" i="7"/>
  <c r="H57" i="7"/>
  <c r="H53" i="7"/>
  <c r="H49" i="7"/>
  <c r="H45" i="7"/>
  <c r="H41" i="7"/>
  <c r="H37" i="7"/>
  <c r="H33" i="7"/>
  <c r="H29" i="7"/>
  <c r="H25" i="7"/>
  <c r="H21" i="7"/>
  <c r="H17" i="7"/>
  <c r="H13" i="7"/>
  <c r="H9" i="7"/>
  <c r="H5" i="7"/>
  <c r="H2" i="7"/>
  <c r="H66" i="7"/>
  <c r="H62" i="7"/>
  <c r="H58" i="7"/>
  <c r="H54" i="7"/>
  <c r="H50" i="7"/>
  <c r="H46" i="7"/>
  <c r="H42" i="7"/>
  <c r="H38" i="7"/>
  <c r="H34" i="7"/>
  <c r="H30" i="7"/>
  <c r="H26" i="7"/>
  <c r="H22" i="7"/>
  <c r="H18" i="7"/>
  <c r="H14" i="7"/>
  <c r="H10" i="7"/>
  <c r="H6" i="7"/>
  <c r="H63" i="7"/>
  <c r="H59" i="7"/>
  <c r="H55" i="7"/>
  <c r="H51" i="7"/>
  <c r="H47" i="7"/>
  <c r="H43" i="7"/>
  <c r="H39" i="7"/>
  <c r="H35" i="7"/>
  <c r="H31" i="7"/>
  <c r="H27" i="7"/>
  <c r="H23" i="7"/>
  <c r="H19" i="7"/>
  <c r="H15" i="7"/>
  <c r="H11" i="7"/>
  <c r="H7" i="7"/>
  <c r="H3" i="7"/>
  <c r="G88" i="7"/>
  <c r="H64" i="7"/>
  <c r="H60" i="7"/>
  <c r="H12" i="7"/>
  <c r="H8" i="7"/>
  <c r="H52" i="7"/>
  <c r="H36" i="7"/>
  <c r="H20" i="7"/>
  <c r="H4" i="7"/>
  <c r="H48" i="7"/>
  <c r="H32" i="7"/>
  <c r="H16" i="7"/>
  <c r="H44" i="7"/>
  <c r="H28" i="7"/>
  <c r="H56" i="7"/>
  <c r="H40" i="7"/>
  <c r="H24" i="7"/>
  <c r="G64" i="7"/>
  <c r="G60" i="7"/>
  <c r="G56" i="7"/>
  <c r="G52" i="7"/>
  <c r="G48" i="7"/>
  <c r="G44" i="7"/>
  <c r="G40" i="7"/>
  <c r="G36" i="7"/>
  <c r="G32" i="7"/>
  <c r="G28" i="7"/>
  <c r="G24" i="7"/>
  <c r="G20" i="7"/>
  <c r="G16" i="7"/>
  <c r="G12" i="7"/>
  <c r="G8" i="7"/>
  <c r="G4" i="7"/>
  <c r="G86" i="7"/>
  <c r="P75" i="7"/>
  <c r="G65" i="7"/>
  <c r="G61" i="7"/>
  <c r="G57" i="7"/>
  <c r="G53" i="7"/>
  <c r="G49" i="7"/>
  <c r="G45" i="7"/>
  <c r="G41" i="7"/>
  <c r="G37" i="7"/>
  <c r="G33" i="7"/>
  <c r="G29" i="7"/>
  <c r="G25" i="7"/>
  <c r="G21" i="7"/>
  <c r="G17" i="7"/>
  <c r="G13" i="7"/>
  <c r="G9" i="7"/>
  <c r="G5" i="7"/>
  <c r="G85" i="7"/>
  <c r="G66" i="7"/>
  <c r="G62" i="7"/>
  <c r="G58" i="7"/>
  <c r="G54" i="7"/>
  <c r="G50" i="7"/>
  <c r="G46" i="7"/>
  <c r="G42" i="7"/>
  <c r="G38" i="7"/>
  <c r="G34" i="7"/>
  <c r="G30" i="7"/>
  <c r="G26" i="7"/>
  <c r="G22" i="7"/>
  <c r="G18" i="7"/>
  <c r="G14" i="7"/>
  <c r="G10" i="7"/>
  <c r="G6" i="7"/>
  <c r="G2" i="7"/>
  <c r="G59" i="7"/>
  <c r="G55" i="7"/>
  <c r="G39" i="7"/>
  <c r="G27" i="7"/>
  <c r="G63" i="7"/>
  <c r="G51" i="7"/>
  <c r="G35" i="7"/>
  <c r="G19" i="7"/>
  <c r="G3" i="7"/>
  <c r="G47" i="7"/>
  <c r="G31" i="7"/>
  <c r="G15" i="7"/>
  <c r="G43" i="7"/>
  <c r="G11" i="7"/>
  <c r="G23" i="7"/>
  <c r="G7" i="7"/>
  <c r="O2" i="3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J42" i="3" s="1"/>
  <c r="E43" i="3"/>
  <c r="J43" i="3" s="1"/>
  <c r="E44" i="3"/>
  <c r="J44" i="3" s="1"/>
  <c r="E45" i="3"/>
  <c r="J45" i="3" s="1"/>
  <c r="E46" i="3"/>
  <c r="J46" i="3" s="1"/>
  <c r="E47" i="3"/>
  <c r="J47" i="3" s="1"/>
  <c r="E48" i="3"/>
  <c r="J48" i="3" s="1"/>
  <c r="E49" i="3"/>
  <c r="E50" i="3"/>
  <c r="E51" i="3"/>
  <c r="E52" i="3"/>
  <c r="E53" i="3"/>
  <c r="E54" i="3"/>
  <c r="E55" i="3"/>
  <c r="E71" i="3" l="1"/>
  <c r="E70" i="3"/>
  <c r="G79" i="3" l="1"/>
  <c r="G78" i="3"/>
  <c r="G81" i="3"/>
  <c r="I66" i="3"/>
  <c r="I63" i="3"/>
  <c r="I67" i="3"/>
  <c r="I64" i="3"/>
  <c r="I68" i="3"/>
  <c r="I65" i="3"/>
  <c r="I69" i="3"/>
  <c r="I62" i="3"/>
  <c r="I61" i="3"/>
  <c r="I60" i="3"/>
  <c r="G75" i="3"/>
  <c r="G74" i="3"/>
  <c r="J7" i="3"/>
  <c r="J9" i="3"/>
  <c r="J11" i="3"/>
  <c r="J14" i="3"/>
  <c r="J15" i="3"/>
  <c r="J19" i="3"/>
  <c r="J21" i="3"/>
  <c r="J22" i="3"/>
  <c r="J23" i="3"/>
  <c r="J26" i="3"/>
  <c r="J28" i="3"/>
  <c r="J29" i="3"/>
  <c r="J30" i="3"/>
  <c r="J32" i="3"/>
  <c r="J33" i="3"/>
  <c r="J35" i="3"/>
  <c r="J37" i="3"/>
  <c r="J38" i="3"/>
  <c r="J40" i="3"/>
  <c r="J41" i="3"/>
  <c r="J51" i="3"/>
  <c r="J52" i="3"/>
  <c r="J55" i="3"/>
  <c r="J58" i="3"/>
  <c r="J3" i="3"/>
  <c r="J5" i="3"/>
  <c r="J6" i="3"/>
  <c r="J8" i="3"/>
  <c r="J10" i="3"/>
  <c r="J12" i="3"/>
  <c r="J13" i="3"/>
  <c r="J16" i="3"/>
  <c r="J17" i="3"/>
  <c r="J18" i="3"/>
  <c r="J20" i="3"/>
  <c r="J24" i="3"/>
  <c r="J25" i="3"/>
  <c r="J27" i="3"/>
  <c r="J31" i="3"/>
  <c r="J34" i="3"/>
  <c r="J36" i="3"/>
  <c r="J39" i="3"/>
  <c r="J49" i="3"/>
  <c r="J50" i="3"/>
  <c r="J53" i="3"/>
  <c r="J54" i="3"/>
  <c r="J56" i="3"/>
  <c r="J57" i="3"/>
  <c r="J59" i="3"/>
  <c r="J2" i="3"/>
  <c r="N74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P77" i="3" l="1"/>
  <c r="H68" i="3"/>
  <c r="H65" i="3"/>
  <c r="H69" i="3"/>
  <c r="H62" i="3"/>
  <c r="H66" i="3"/>
  <c r="H63" i="3"/>
  <c r="H67" i="3"/>
  <c r="H64" i="3"/>
  <c r="G61" i="3"/>
  <c r="G65" i="3"/>
  <c r="G69" i="3"/>
  <c r="G66" i="3"/>
  <c r="G62" i="3"/>
  <c r="G63" i="3"/>
  <c r="G67" i="3"/>
  <c r="G60" i="3"/>
  <c r="G64" i="3"/>
  <c r="G68" i="3"/>
  <c r="H60" i="3"/>
  <c r="H61" i="3"/>
  <c r="G2" i="3"/>
  <c r="G85" i="3"/>
  <c r="G83" i="3"/>
  <c r="J4" i="3"/>
  <c r="L74" i="3" l="1"/>
  <c r="I2" i="3"/>
  <c r="G84" i="3"/>
  <c r="I48" i="3"/>
  <c r="I45" i="3"/>
  <c r="I41" i="3"/>
  <c r="I22" i="3"/>
  <c r="I4" i="3"/>
  <c r="I59" i="3"/>
  <c r="I53" i="3"/>
  <c r="I49" i="3"/>
  <c r="I51" i="3"/>
  <c r="I47" i="3"/>
  <c r="I44" i="3"/>
  <c r="I40" i="3"/>
  <c r="I37" i="3"/>
  <c r="I32" i="3"/>
  <c r="I28" i="3"/>
  <c r="I25" i="3"/>
  <c r="I21" i="3"/>
  <c r="I18" i="3"/>
  <c r="I15" i="3"/>
  <c r="I12" i="3"/>
  <c r="I58" i="3"/>
  <c r="I55" i="3"/>
  <c r="I52" i="3"/>
  <c r="I38" i="3"/>
  <c r="I35" i="3"/>
  <c r="I33" i="3"/>
  <c r="I29" i="3"/>
  <c r="I19" i="3"/>
  <c r="I9" i="3"/>
  <c r="I7" i="3"/>
  <c r="I6" i="3"/>
  <c r="I5" i="3"/>
  <c r="I3" i="3"/>
  <c r="I56" i="3"/>
  <c r="I42" i="3"/>
  <c r="I36" i="3"/>
  <c r="I30" i="3"/>
  <c r="I26" i="3"/>
  <c r="I23" i="3"/>
  <c r="I57" i="3"/>
  <c r="I50" i="3"/>
  <c r="I43" i="3"/>
  <c r="I31" i="3"/>
  <c r="I24" i="3"/>
  <c r="I16" i="3"/>
  <c r="I13" i="3"/>
  <c r="I10" i="3"/>
  <c r="I8" i="3"/>
  <c r="I54" i="3"/>
  <c r="I46" i="3"/>
  <c r="I39" i="3"/>
  <c r="I34" i="3"/>
  <c r="I27" i="3"/>
  <c r="I20" i="3"/>
  <c r="I17" i="3"/>
  <c r="I14" i="3"/>
  <c r="I11" i="3"/>
  <c r="J74" i="3"/>
  <c r="K74" i="3" s="1"/>
  <c r="H2" i="3" l="1"/>
  <c r="G90" i="3"/>
  <c r="G89" i="3"/>
  <c r="H37" i="3"/>
  <c r="H32" i="3"/>
  <c r="H28" i="3"/>
  <c r="H18" i="3"/>
  <c r="H55" i="3"/>
  <c r="H45" i="3"/>
  <c r="H41" i="3"/>
  <c r="H35" i="3"/>
  <c r="H33" i="3"/>
  <c r="H29" i="3"/>
  <c r="H22" i="3"/>
  <c r="H57" i="3"/>
  <c r="H54" i="3"/>
  <c r="H50" i="3"/>
  <c r="H46" i="3"/>
  <c r="H43" i="3"/>
  <c r="H39" i="3"/>
  <c r="H34" i="3"/>
  <c r="H31" i="3"/>
  <c r="H27" i="3"/>
  <c r="H24" i="3"/>
  <c r="H20" i="3"/>
  <c r="H17" i="3"/>
  <c r="H14" i="3"/>
  <c r="H11" i="3"/>
  <c r="H51" i="3"/>
  <c r="H47" i="3"/>
  <c r="H44" i="3"/>
  <c r="H40" i="3"/>
  <c r="H25" i="3"/>
  <c r="H21" i="3"/>
  <c r="H15" i="3"/>
  <c r="H12" i="3"/>
  <c r="H58" i="3"/>
  <c r="H52" i="3"/>
  <c r="H48" i="3"/>
  <c r="H38" i="3"/>
  <c r="H59" i="3"/>
  <c r="H53" i="3"/>
  <c r="H26" i="3"/>
  <c r="H5" i="3"/>
  <c r="H7" i="3"/>
  <c r="H4" i="3"/>
  <c r="H16" i="3"/>
  <c r="H13" i="3"/>
  <c r="H10" i="3"/>
  <c r="H8" i="3"/>
  <c r="H6" i="3"/>
  <c r="H56" i="3"/>
  <c r="H49" i="3"/>
  <c r="H42" i="3"/>
  <c r="H36" i="3"/>
  <c r="H30" i="3"/>
  <c r="H23" i="3"/>
  <c r="H3" i="3"/>
  <c r="H19" i="3"/>
  <c r="H9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88" i="3"/>
  <c r="G7" i="3"/>
  <c r="G4" i="3"/>
  <c r="G5" i="3"/>
  <c r="G87" i="3"/>
  <c r="G6" i="3"/>
  <c r="G3" i="3"/>
</calcChain>
</file>

<file path=xl/sharedStrings.xml><?xml version="1.0" encoding="utf-8"?>
<sst xmlns="http://schemas.openxmlformats.org/spreadsheetml/2006/main" count="100" uniqueCount="38">
  <si>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</si>
  <si>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</si>
  <si>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</si>
  <si>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</si>
  <si>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</si>
  <si>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</si>
  <si>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</si>
  <si>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</si>
  <si>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</si>
  <si>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</si>
  <si>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</si>
  <si>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</si>
  <si>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</si>
  <si>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</si>
  <si>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</si>
  <si>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</si>
  <si>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</si>
  <si>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</si>
  <si>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</si>
  <si>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</si>
  <si>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</si>
  <si>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</si>
  <si>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</si>
  <si>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</si>
  <si>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</si>
  <si>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</si>
  <si>
    <t>1_1</t>
  </si>
  <si>
    <t>1_2</t>
  </si>
  <si>
    <t>1_3</t>
  </si>
  <si>
    <t xml:space="preserve"> Perimeter</t>
  </si>
  <si>
    <t>AREA</t>
  </si>
  <si>
    <t>2_2</t>
  </si>
  <si>
    <t>2_3</t>
  </si>
  <si>
    <t>3_1</t>
  </si>
  <si>
    <t>3_2</t>
  </si>
  <si>
    <t>3_3</t>
  </si>
  <si>
    <t>5_1</t>
  </si>
  <si>
    <t>5_2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</si>
</sst>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0" fillId="2" borderId="0" xfId="0" applyFill="1"/>
    <xf numFmtId="0" fontId="1" fillId="0" borderId="0" xfId="0" applyFont="1" applyFill="1" applyAlignment="1">
      <alignment horizontal="center"/>
    </xf>
    <xf numFmtId="0" fontId="0" fillId="3" borderId="0" xfId="0" applyFill="1"/>
    <xf numFmtId="0" fontId="0" fillId="3" borderId="6" xfId="0" applyFill="1" applyBorder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models'!$D$2:$D$69</c:f>
              <c:numCache>
                <c:formatCode>General</c:formatCode>
                <c:ptCount val="68"/>
                <c:pt idx="0">
                  <c:v>22577.080077999999</c:v>
                </c:pt>
                <c:pt idx="1">
                  <c:v>22528.771484000001</c:v>
                </c:pt>
                <c:pt idx="2">
                  <c:v>22489.824218999998</c:v>
                </c:pt>
                <c:pt idx="3">
                  <c:v>22517.585938</c:v>
                </c:pt>
                <c:pt idx="4">
                  <c:v>22522.84375</c:v>
                </c:pt>
                <c:pt idx="5">
                  <c:v>22485.015625</c:v>
                </c:pt>
                <c:pt idx="6">
                  <c:v>22557.824218999998</c:v>
                </c:pt>
                <c:pt idx="7">
                  <c:v>22490.441406000002</c:v>
                </c:pt>
                <c:pt idx="8">
                  <c:v>15050.594727</c:v>
                </c:pt>
                <c:pt idx="9">
                  <c:v>15123.402344</c:v>
                </c:pt>
                <c:pt idx="10">
                  <c:v>15135.007813</c:v>
                </c:pt>
                <c:pt idx="11">
                  <c:v>15113.783203000001</c:v>
                </c:pt>
                <c:pt idx="12">
                  <c:v>15109.950194999999</c:v>
                </c:pt>
                <c:pt idx="13">
                  <c:v>15114.785156</c:v>
                </c:pt>
                <c:pt idx="14">
                  <c:v>15161.498046999999</c:v>
                </c:pt>
                <c:pt idx="15">
                  <c:v>12090.723633</c:v>
                </c:pt>
                <c:pt idx="16">
                  <c:v>12192.75</c:v>
                </c:pt>
                <c:pt idx="17">
                  <c:v>12115.234375</c:v>
                </c:pt>
                <c:pt idx="18">
                  <c:v>12109.222656</c:v>
                </c:pt>
                <c:pt idx="19">
                  <c:v>12087.201171999999</c:v>
                </c:pt>
                <c:pt idx="20">
                  <c:v>12108.196289</c:v>
                </c:pt>
                <c:pt idx="21">
                  <c:v>12114.424805000001</c:v>
                </c:pt>
                <c:pt idx="22">
                  <c:v>21622.890625</c:v>
                </c:pt>
                <c:pt idx="23">
                  <c:v>21678.923827999999</c:v>
                </c:pt>
                <c:pt idx="24">
                  <c:v>21649.201172000001</c:v>
                </c:pt>
                <c:pt idx="25">
                  <c:v>21533.783202999999</c:v>
                </c:pt>
                <c:pt idx="26">
                  <c:v>21569.435547000001</c:v>
                </c:pt>
                <c:pt idx="27">
                  <c:v>21502.242188</c:v>
                </c:pt>
                <c:pt idx="28">
                  <c:v>21492.419922000001</c:v>
                </c:pt>
                <c:pt idx="29">
                  <c:v>21542.695313</c:v>
                </c:pt>
                <c:pt idx="30">
                  <c:v>16924.224609000001</c:v>
                </c:pt>
                <c:pt idx="31">
                  <c:v>16976.052734000001</c:v>
                </c:pt>
                <c:pt idx="32">
                  <c:v>16892.84375</c:v>
                </c:pt>
                <c:pt idx="33">
                  <c:v>16968.171875</c:v>
                </c:pt>
                <c:pt idx="34">
                  <c:v>16929.617188</c:v>
                </c:pt>
                <c:pt idx="35">
                  <c:v>16953.275390999999</c:v>
                </c:pt>
                <c:pt idx="36">
                  <c:v>16951.917968999998</c:v>
                </c:pt>
                <c:pt idx="37">
                  <c:v>12827.057617</c:v>
                </c:pt>
                <c:pt idx="38">
                  <c:v>12798.982421999999</c:v>
                </c:pt>
                <c:pt idx="39">
                  <c:v>12846.832031</c:v>
                </c:pt>
                <c:pt idx="40">
                  <c:v>12788.087890999999</c:v>
                </c:pt>
                <c:pt idx="41">
                  <c:v>12756.858398</c:v>
                </c:pt>
                <c:pt idx="42">
                  <c:v>12764.571289</c:v>
                </c:pt>
                <c:pt idx="43">
                  <c:v>12813.644531</c:v>
                </c:pt>
                <c:pt idx="44">
                  <c:v>12814.078125</c:v>
                </c:pt>
                <c:pt idx="45">
                  <c:v>12794.871094</c:v>
                </c:pt>
                <c:pt idx="46">
                  <c:v>12884.948242</c:v>
                </c:pt>
                <c:pt idx="47">
                  <c:v>12872.238281</c:v>
                </c:pt>
                <c:pt idx="48">
                  <c:v>12866.541992</c:v>
                </c:pt>
                <c:pt idx="49">
                  <c:v>12871.029296999999</c:v>
                </c:pt>
                <c:pt idx="50">
                  <c:v>12916.53125</c:v>
                </c:pt>
                <c:pt idx="51">
                  <c:v>12895.791992</c:v>
                </c:pt>
                <c:pt idx="52">
                  <c:v>9451.890625</c:v>
                </c:pt>
                <c:pt idx="53">
                  <c:v>9450.4023440000001</c:v>
                </c:pt>
                <c:pt idx="54">
                  <c:v>9475.8417969999991</c:v>
                </c:pt>
                <c:pt idx="55">
                  <c:v>9452.1533199999994</c:v>
                </c:pt>
                <c:pt idx="56">
                  <c:v>9454.6269530000009</c:v>
                </c:pt>
                <c:pt idx="57">
                  <c:v>9464.5507809999999</c:v>
                </c:pt>
                <c:pt idx="58">
                  <c:v>9473.3515630000002</c:v>
                </c:pt>
                <c:pt idx="59">
                  <c:v>9491.046875</c:v>
                </c:pt>
                <c:pt idx="60">
                  <c:v>9462.1289059999999</c:v>
                </c:pt>
                <c:pt idx="61">
                  <c:v>12320.375980000001</c:v>
                </c:pt>
                <c:pt idx="62">
                  <c:v>12352.014649999999</c:v>
                </c:pt>
                <c:pt idx="63">
                  <c:v>12319.753909999999</c:v>
                </c:pt>
                <c:pt idx="64">
                  <c:v>12339.789059999999</c:v>
                </c:pt>
                <c:pt idx="65">
                  <c:v>12330.44238</c:v>
                </c:pt>
                <c:pt idx="66">
                  <c:v>12321.04492</c:v>
                </c:pt>
                <c:pt idx="67">
                  <c:v>12312.27441</c:v>
                </c:pt>
              </c:numCache>
            </c:numRef>
          </c:xVal>
          <c:yVal>
            <c:numRef>
              <c:f>' 10 models'!$C$2:$C$69</c:f>
              <c:numCache>
                <c:formatCode>General</c:formatCode>
                <c:ptCount val="68"/>
                <c:pt idx="0">
                  <c:v>22427.324218999998</c:v>
                </c:pt>
                <c:pt idx="1">
                  <c:v>22417.041015999999</c:v>
                </c:pt>
                <c:pt idx="2">
                  <c:v>22391.138672000001</c:v>
                </c:pt>
                <c:pt idx="3">
                  <c:v>22425.744140999999</c:v>
                </c:pt>
                <c:pt idx="4">
                  <c:v>22419.324218999998</c:v>
                </c:pt>
                <c:pt idx="5">
                  <c:v>22418.779297000001</c:v>
                </c:pt>
                <c:pt idx="6">
                  <c:v>22417.767577999999</c:v>
                </c:pt>
                <c:pt idx="7">
                  <c:v>22428.498047000001</c:v>
                </c:pt>
                <c:pt idx="8">
                  <c:v>14946.797852</c:v>
                </c:pt>
                <c:pt idx="9">
                  <c:v>15005.928711</c:v>
                </c:pt>
                <c:pt idx="10">
                  <c:v>14999.938477</c:v>
                </c:pt>
                <c:pt idx="11">
                  <c:v>14976.944336</c:v>
                </c:pt>
                <c:pt idx="12">
                  <c:v>15012.269531</c:v>
                </c:pt>
                <c:pt idx="13">
                  <c:v>14981.833008</c:v>
                </c:pt>
                <c:pt idx="14">
                  <c:v>14987.341796999999</c:v>
                </c:pt>
                <c:pt idx="15">
                  <c:v>11998.869140999999</c:v>
                </c:pt>
                <c:pt idx="16">
                  <c:v>11995.046875</c:v>
                </c:pt>
                <c:pt idx="17">
                  <c:v>12008.151367</c:v>
                </c:pt>
                <c:pt idx="18">
                  <c:v>12004.432617</c:v>
                </c:pt>
                <c:pt idx="19">
                  <c:v>11996.592773</c:v>
                </c:pt>
                <c:pt idx="20">
                  <c:v>12002.491211</c:v>
                </c:pt>
                <c:pt idx="21">
                  <c:v>12005.40625</c:v>
                </c:pt>
                <c:pt idx="22">
                  <c:v>21527.738281000002</c:v>
                </c:pt>
                <c:pt idx="23">
                  <c:v>21506.90625</c:v>
                </c:pt>
                <c:pt idx="24">
                  <c:v>21498.40625</c:v>
                </c:pt>
                <c:pt idx="25">
                  <c:v>21518.332031000002</c:v>
                </c:pt>
                <c:pt idx="26">
                  <c:v>21522.183593999998</c:v>
                </c:pt>
                <c:pt idx="27">
                  <c:v>21499.132813</c:v>
                </c:pt>
                <c:pt idx="28">
                  <c:v>21495.373047000001</c:v>
                </c:pt>
                <c:pt idx="29">
                  <c:v>21508.039063</c:v>
                </c:pt>
                <c:pt idx="30">
                  <c:v>16850.517577999999</c:v>
                </c:pt>
                <c:pt idx="31">
                  <c:v>16845.488281000002</c:v>
                </c:pt>
                <c:pt idx="32">
                  <c:v>16859.990234000001</c:v>
                </c:pt>
                <c:pt idx="33">
                  <c:v>16854.677734000001</c:v>
                </c:pt>
                <c:pt idx="34">
                  <c:v>16846.771484000001</c:v>
                </c:pt>
                <c:pt idx="35">
                  <c:v>16836.365234000001</c:v>
                </c:pt>
                <c:pt idx="36">
                  <c:v>16833.126952999999</c:v>
                </c:pt>
                <c:pt idx="37">
                  <c:v>12734.622069999999</c:v>
                </c:pt>
                <c:pt idx="38">
                  <c:v>12703.973633</c:v>
                </c:pt>
                <c:pt idx="39">
                  <c:v>12704.816406</c:v>
                </c:pt>
                <c:pt idx="40">
                  <c:v>12727.103515999999</c:v>
                </c:pt>
                <c:pt idx="41">
                  <c:v>12718.025390999999</c:v>
                </c:pt>
                <c:pt idx="42">
                  <c:v>12685.328125</c:v>
                </c:pt>
                <c:pt idx="43">
                  <c:v>12728.905273</c:v>
                </c:pt>
                <c:pt idx="44">
                  <c:v>12695.316406</c:v>
                </c:pt>
                <c:pt idx="45">
                  <c:v>12701.772461</c:v>
                </c:pt>
                <c:pt idx="46">
                  <c:v>12791.831055000001</c:v>
                </c:pt>
                <c:pt idx="47">
                  <c:v>12788.495117</c:v>
                </c:pt>
                <c:pt idx="48">
                  <c:v>12785.553711</c:v>
                </c:pt>
                <c:pt idx="49">
                  <c:v>12822.21875</c:v>
                </c:pt>
                <c:pt idx="50">
                  <c:v>12784.114258</c:v>
                </c:pt>
                <c:pt idx="51">
                  <c:v>12790.502930000001</c:v>
                </c:pt>
                <c:pt idx="52">
                  <c:v>9315.6142579999996</c:v>
                </c:pt>
                <c:pt idx="53">
                  <c:v>9316.2441409999992</c:v>
                </c:pt>
                <c:pt idx="54">
                  <c:v>9317.9589840000008</c:v>
                </c:pt>
                <c:pt idx="55">
                  <c:v>9336.9589840000008</c:v>
                </c:pt>
                <c:pt idx="56">
                  <c:v>9334.1621090000008</c:v>
                </c:pt>
                <c:pt idx="57">
                  <c:v>9326.9824219999991</c:v>
                </c:pt>
                <c:pt idx="58">
                  <c:v>9330.0097659999992</c:v>
                </c:pt>
                <c:pt idx="59">
                  <c:v>9329.8203130000002</c:v>
                </c:pt>
                <c:pt idx="60">
                  <c:v>9334.1816409999992</c:v>
                </c:pt>
                <c:pt idx="61">
                  <c:v>12236.771479999999</c:v>
                </c:pt>
                <c:pt idx="62">
                  <c:v>12205.61231</c:v>
                </c:pt>
                <c:pt idx="63">
                  <c:v>12229.73633</c:v>
                </c:pt>
                <c:pt idx="64">
                  <c:v>12220.625</c:v>
                </c:pt>
                <c:pt idx="65">
                  <c:v>12215.844730000001</c:v>
                </c:pt>
                <c:pt idx="66">
                  <c:v>12203.896479999999</c:v>
                </c:pt>
                <c:pt idx="67">
                  <c:v>12195.2793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195056"/>
        <c:axId val="532194664"/>
      </c:scatterChart>
      <c:valAx>
        <c:axId val="532195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2194664"/>
        <c:crosses val="autoZero"/>
        <c:crossBetween val="midCat"/>
      </c:valAx>
      <c:valAx>
        <c:axId val="532194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2195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models'!$F$2:$F$69</c:f>
              <c:numCache>
                <c:formatCode>General</c:formatCode>
                <c:ptCount val="68"/>
                <c:pt idx="0">
                  <c:v>22502.2021485</c:v>
                </c:pt>
                <c:pt idx="1">
                  <c:v>22472.90625</c:v>
                </c:pt>
                <c:pt idx="2">
                  <c:v>22440.481445500001</c:v>
                </c:pt>
                <c:pt idx="3">
                  <c:v>22471.6650395</c:v>
                </c:pt>
                <c:pt idx="4">
                  <c:v>22471.083984500001</c:v>
                </c:pt>
                <c:pt idx="5">
                  <c:v>22451.897461</c:v>
                </c:pt>
                <c:pt idx="6">
                  <c:v>22487.7958985</c:v>
                </c:pt>
                <c:pt idx="7">
                  <c:v>22459.4697265</c:v>
                </c:pt>
                <c:pt idx="8">
                  <c:v>14998.6962895</c:v>
                </c:pt>
                <c:pt idx="9">
                  <c:v>15064.665527500001</c:v>
                </c:pt>
                <c:pt idx="10">
                  <c:v>15067.473145</c:v>
                </c:pt>
                <c:pt idx="11">
                  <c:v>15045.3637695</c:v>
                </c:pt>
                <c:pt idx="12">
                  <c:v>15061.109863</c:v>
                </c:pt>
                <c:pt idx="13">
                  <c:v>15048.309082</c:v>
                </c:pt>
                <c:pt idx="14">
                  <c:v>15074.419921999999</c:v>
                </c:pt>
                <c:pt idx="15">
                  <c:v>12044.796386999999</c:v>
                </c:pt>
                <c:pt idx="16">
                  <c:v>12093.8984375</c:v>
                </c:pt>
                <c:pt idx="17">
                  <c:v>12061.692870999999</c:v>
                </c:pt>
                <c:pt idx="18">
                  <c:v>12056.8276365</c:v>
                </c:pt>
                <c:pt idx="19">
                  <c:v>12041.896972499999</c:v>
                </c:pt>
                <c:pt idx="20">
                  <c:v>12055.34375</c:v>
                </c:pt>
                <c:pt idx="21">
                  <c:v>12059.915527500001</c:v>
                </c:pt>
                <c:pt idx="22">
                  <c:v>21575.314452999999</c:v>
                </c:pt>
                <c:pt idx="23">
                  <c:v>21592.915039</c:v>
                </c:pt>
                <c:pt idx="24">
                  <c:v>21573.803711</c:v>
                </c:pt>
                <c:pt idx="25">
                  <c:v>21526.057616999999</c:v>
                </c:pt>
                <c:pt idx="26">
                  <c:v>21545.809570500001</c:v>
                </c:pt>
                <c:pt idx="27">
                  <c:v>21500.6875005</c:v>
                </c:pt>
                <c:pt idx="28">
                  <c:v>21493.896484500001</c:v>
                </c:pt>
                <c:pt idx="29">
                  <c:v>21525.367188</c:v>
                </c:pt>
                <c:pt idx="30">
                  <c:v>16887.371093499998</c:v>
                </c:pt>
                <c:pt idx="31">
                  <c:v>16910.770507500001</c:v>
                </c:pt>
                <c:pt idx="32">
                  <c:v>16876.416991999999</c:v>
                </c:pt>
                <c:pt idx="33">
                  <c:v>16911.424804499999</c:v>
                </c:pt>
                <c:pt idx="34">
                  <c:v>16888.194336</c:v>
                </c:pt>
                <c:pt idx="35">
                  <c:v>16894.8203125</c:v>
                </c:pt>
                <c:pt idx="36">
                  <c:v>16892.522461</c:v>
                </c:pt>
                <c:pt idx="37">
                  <c:v>12780.8398435</c:v>
                </c:pt>
                <c:pt idx="38">
                  <c:v>12751.478027499999</c:v>
                </c:pt>
                <c:pt idx="39">
                  <c:v>12775.8242185</c:v>
                </c:pt>
                <c:pt idx="40">
                  <c:v>12757.595703499999</c:v>
                </c:pt>
                <c:pt idx="41">
                  <c:v>12737.4418945</c:v>
                </c:pt>
                <c:pt idx="42">
                  <c:v>12724.949707</c:v>
                </c:pt>
                <c:pt idx="43">
                  <c:v>12771.274902000001</c:v>
                </c:pt>
                <c:pt idx="44">
                  <c:v>12754.697265499999</c:v>
                </c:pt>
                <c:pt idx="45">
                  <c:v>12748.321777500001</c:v>
                </c:pt>
                <c:pt idx="46">
                  <c:v>12838.3896485</c:v>
                </c:pt>
                <c:pt idx="47">
                  <c:v>12830.366699</c:v>
                </c:pt>
                <c:pt idx="48">
                  <c:v>12826.0478515</c:v>
                </c:pt>
                <c:pt idx="49">
                  <c:v>12846.6240235</c:v>
                </c:pt>
                <c:pt idx="50">
                  <c:v>12850.322754000001</c:v>
                </c:pt>
                <c:pt idx="51">
                  <c:v>12843.147461</c:v>
                </c:pt>
                <c:pt idx="52">
                  <c:v>9383.7524415000007</c:v>
                </c:pt>
                <c:pt idx="53">
                  <c:v>9383.3232424999987</c:v>
                </c:pt>
                <c:pt idx="54">
                  <c:v>9396.900390499999</c:v>
                </c:pt>
                <c:pt idx="55">
                  <c:v>9394.556152000001</c:v>
                </c:pt>
                <c:pt idx="56">
                  <c:v>9394.3945310000017</c:v>
                </c:pt>
                <c:pt idx="57">
                  <c:v>9395.7666014999995</c:v>
                </c:pt>
                <c:pt idx="58">
                  <c:v>9401.6806644999997</c:v>
                </c:pt>
                <c:pt idx="59">
                  <c:v>9410.4335940000001</c:v>
                </c:pt>
                <c:pt idx="60">
                  <c:v>9398.1552735000005</c:v>
                </c:pt>
                <c:pt idx="61">
                  <c:v>12278.57373</c:v>
                </c:pt>
                <c:pt idx="62">
                  <c:v>12278.813480000001</c:v>
                </c:pt>
                <c:pt idx="63">
                  <c:v>12274.74512</c:v>
                </c:pt>
                <c:pt idx="64">
                  <c:v>12280.20703</c:v>
                </c:pt>
                <c:pt idx="65">
                  <c:v>12273.143555000001</c:v>
                </c:pt>
                <c:pt idx="66">
                  <c:v>12262.4707</c:v>
                </c:pt>
                <c:pt idx="67">
                  <c:v>12253.776855</c:v>
                </c:pt>
              </c:numCache>
            </c:numRef>
          </c:xVal>
          <c:yVal>
            <c:numRef>
              <c:f>' 10 models'!$E$2:$E$69</c:f>
              <c:numCache>
                <c:formatCode>General</c:formatCode>
                <c:ptCount val="68"/>
                <c:pt idx="0">
                  <c:v>149.75585900000078</c:v>
                </c:pt>
                <c:pt idx="1">
                  <c:v>111.73046800000157</c:v>
                </c:pt>
                <c:pt idx="2">
                  <c:v>98.685546999997314</c:v>
                </c:pt>
                <c:pt idx="3">
                  <c:v>91.841797000000952</c:v>
                </c:pt>
                <c:pt idx="4">
                  <c:v>103.51953100000173</c:v>
                </c:pt>
                <c:pt idx="5">
                  <c:v>66.236327999999048</c:v>
                </c:pt>
                <c:pt idx="6">
                  <c:v>140.05664099999922</c:v>
                </c:pt>
                <c:pt idx="7">
                  <c:v>61.943359000000783</c:v>
                </c:pt>
                <c:pt idx="8">
                  <c:v>103.796875</c:v>
                </c:pt>
                <c:pt idx="9">
                  <c:v>117.47363299999961</c:v>
                </c:pt>
                <c:pt idx="10">
                  <c:v>135.06933600000048</c:v>
                </c:pt>
                <c:pt idx="11">
                  <c:v>136.83886700000039</c:v>
                </c:pt>
                <c:pt idx="12">
                  <c:v>97.680663999999524</c:v>
                </c:pt>
                <c:pt idx="13">
                  <c:v>132.95214800000031</c:v>
                </c:pt>
                <c:pt idx="14">
                  <c:v>174.15625</c:v>
                </c:pt>
                <c:pt idx="15">
                  <c:v>91.854492000000391</c:v>
                </c:pt>
                <c:pt idx="16">
                  <c:v>197.703125</c:v>
                </c:pt>
                <c:pt idx="17">
                  <c:v>107.08300799999961</c:v>
                </c:pt>
                <c:pt idx="18">
                  <c:v>104.79003899999952</c:v>
                </c:pt>
                <c:pt idx="19">
                  <c:v>90.608398999998826</c:v>
                </c:pt>
                <c:pt idx="20">
                  <c:v>105.70507799999905</c:v>
                </c:pt>
                <c:pt idx="21">
                  <c:v>109.01855500000056</c:v>
                </c:pt>
                <c:pt idx="22">
                  <c:v>95.152343999998266</c:v>
                </c:pt>
                <c:pt idx="23">
                  <c:v>172.01757799999905</c:v>
                </c:pt>
                <c:pt idx="24">
                  <c:v>150.79492200000095</c:v>
                </c:pt>
                <c:pt idx="25">
                  <c:v>15.451171999997314</c:v>
                </c:pt>
                <c:pt idx="26">
                  <c:v>47.251953000002686</c:v>
                </c:pt>
                <c:pt idx="27">
                  <c:v>3.109375</c:v>
                </c:pt>
                <c:pt idx="28">
                  <c:v>-2.953125</c:v>
                </c:pt>
                <c:pt idx="29">
                  <c:v>34.65625</c:v>
                </c:pt>
                <c:pt idx="30">
                  <c:v>73.707031000001734</c:v>
                </c:pt>
                <c:pt idx="31">
                  <c:v>130.56445299999905</c:v>
                </c:pt>
                <c:pt idx="32">
                  <c:v>32.853515999999217</c:v>
                </c:pt>
                <c:pt idx="33">
                  <c:v>113.49414099999922</c:v>
                </c:pt>
                <c:pt idx="34">
                  <c:v>82.845703999999387</c:v>
                </c:pt>
                <c:pt idx="35">
                  <c:v>116.91015699999843</c:v>
                </c:pt>
                <c:pt idx="36">
                  <c:v>118.79101599999922</c:v>
                </c:pt>
                <c:pt idx="37">
                  <c:v>92.435547000000952</c:v>
                </c:pt>
                <c:pt idx="38">
                  <c:v>95.008788999999524</c:v>
                </c:pt>
                <c:pt idx="39">
                  <c:v>142.015625</c:v>
                </c:pt>
                <c:pt idx="40">
                  <c:v>60.984375</c:v>
                </c:pt>
                <c:pt idx="41">
                  <c:v>38.833007000001089</c:v>
                </c:pt>
                <c:pt idx="42">
                  <c:v>79.243163999999524</c:v>
                </c:pt>
                <c:pt idx="43">
                  <c:v>84.739257999999609</c:v>
                </c:pt>
                <c:pt idx="44">
                  <c:v>118.76171900000008</c:v>
                </c:pt>
                <c:pt idx="45">
                  <c:v>93.098632999999609</c:v>
                </c:pt>
                <c:pt idx="46">
                  <c:v>93.117186999999831</c:v>
                </c:pt>
                <c:pt idx="47">
                  <c:v>83.743163999999524</c:v>
                </c:pt>
                <c:pt idx="48">
                  <c:v>80.988280999999915</c:v>
                </c:pt>
                <c:pt idx="49">
                  <c:v>48.810546999999133</c:v>
                </c:pt>
                <c:pt idx="50">
                  <c:v>132.41699200000039</c:v>
                </c:pt>
                <c:pt idx="51">
                  <c:v>105.28906199999983</c:v>
                </c:pt>
                <c:pt idx="52">
                  <c:v>136.27636700000039</c:v>
                </c:pt>
                <c:pt idx="53">
                  <c:v>134.15820300000087</c:v>
                </c:pt>
                <c:pt idx="54">
                  <c:v>157.88281299999835</c:v>
                </c:pt>
                <c:pt idx="55">
                  <c:v>115.19433599999866</c:v>
                </c:pt>
                <c:pt idx="56">
                  <c:v>120.46484400000008</c:v>
                </c:pt>
                <c:pt idx="57">
                  <c:v>137.56835900000078</c:v>
                </c:pt>
                <c:pt idx="58">
                  <c:v>143.34179700000095</c:v>
                </c:pt>
                <c:pt idx="59">
                  <c:v>161.22656199999983</c:v>
                </c:pt>
                <c:pt idx="60">
                  <c:v>127.9472650000007</c:v>
                </c:pt>
                <c:pt idx="61">
                  <c:v>83.604500000001281</c:v>
                </c:pt>
                <c:pt idx="62">
                  <c:v>146.40233999999873</c:v>
                </c:pt>
                <c:pt idx="63">
                  <c:v>90.017579999999725</c:v>
                </c:pt>
                <c:pt idx="64">
                  <c:v>119.16405999999915</c:v>
                </c:pt>
                <c:pt idx="65">
                  <c:v>114.5976499999997</c:v>
                </c:pt>
                <c:pt idx="66">
                  <c:v>117.14844000000085</c:v>
                </c:pt>
                <c:pt idx="67">
                  <c:v>116.99510999999984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models'!$F$2:$F$69</c:f>
              <c:numCache>
                <c:formatCode>General</c:formatCode>
                <c:ptCount val="68"/>
                <c:pt idx="0">
                  <c:v>22502.2021485</c:v>
                </c:pt>
                <c:pt idx="1">
                  <c:v>22472.90625</c:v>
                </c:pt>
                <c:pt idx="2">
                  <c:v>22440.481445500001</c:v>
                </c:pt>
                <c:pt idx="3">
                  <c:v>22471.6650395</c:v>
                </c:pt>
                <c:pt idx="4">
                  <c:v>22471.083984500001</c:v>
                </c:pt>
                <c:pt idx="5">
                  <c:v>22451.897461</c:v>
                </c:pt>
                <c:pt idx="6">
                  <c:v>22487.7958985</c:v>
                </c:pt>
                <c:pt idx="7">
                  <c:v>22459.4697265</c:v>
                </c:pt>
                <c:pt idx="8">
                  <c:v>14998.6962895</c:v>
                </c:pt>
                <c:pt idx="9">
                  <c:v>15064.665527500001</c:v>
                </c:pt>
                <c:pt idx="10">
                  <c:v>15067.473145</c:v>
                </c:pt>
                <c:pt idx="11">
                  <c:v>15045.3637695</c:v>
                </c:pt>
                <c:pt idx="12">
                  <c:v>15061.109863</c:v>
                </c:pt>
                <c:pt idx="13">
                  <c:v>15048.309082</c:v>
                </c:pt>
                <c:pt idx="14">
                  <c:v>15074.419921999999</c:v>
                </c:pt>
                <c:pt idx="15">
                  <c:v>12044.796386999999</c:v>
                </c:pt>
                <c:pt idx="16">
                  <c:v>12093.8984375</c:v>
                </c:pt>
                <c:pt idx="17">
                  <c:v>12061.692870999999</c:v>
                </c:pt>
                <c:pt idx="18">
                  <c:v>12056.8276365</c:v>
                </c:pt>
                <c:pt idx="19">
                  <c:v>12041.896972499999</c:v>
                </c:pt>
                <c:pt idx="20">
                  <c:v>12055.34375</c:v>
                </c:pt>
                <c:pt idx="21">
                  <c:v>12059.915527500001</c:v>
                </c:pt>
                <c:pt idx="22">
                  <c:v>21575.314452999999</c:v>
                </c:pt>
                <c:pt idx="23">
                  <c:v>21592.915039</c:v>
                </c:pt>
                <c:pt idx="24">
                  <c:v>21573.803711</c:v>
                </c:pt>
                <c:pt idx="25">
                  <c:v>21526.057616999999</c:v>
                </c:pt>
                <c:pt idx="26">
                  <c:v>21545.809570500001</c:v>
                </c:pt>
                <c:pt idx="27">
                  <c:v>21500.6875005</c:v>
                </c:pt>
                <c:pt idx="28">
                  <c:v>21493.896484500001</c:v>
                </c:pt>
                <c:pt idx="29">
                  <c:v>21525.367188</c:v>
                </c:pt>
                <c:pt idx="30">
                  <c:v>16887.371093499998</c:v>
                </c:pt>
                <c:pt idx="31">
                  <c:v>16910.770507500001</c:v>
                </c:pt>
                <c:pt idx="32">
                  <c:v>16876.416991999999</c:v>
                </c:pt>
                <c:pt idx="33">
                  <c:v>16911.424804499999</c:v>
                </c:pt>
                <c:pt idx="34">
                  <c:v>16888.194336</c:v>
                </c:pt>
                <c:pt idx="35">
                  <c:v>16894.8203125</c:v>
                </c:pt>
                <c:pt idx="36">
                  <c:v>16892.522461</c:v>
                </c:pt>
                <c:pt idx="37">
                  <c:v>12780.8398435</c:v>
                </c:pt>
                <c:pt idx="38">
                  <c:v>12751.478027499999</c:v>
                </c:pt>
                <c:pt idx="39">
                  <c:v>12775.8242185</c:v>
                </c:pt>
                <c:pt idx="40">
                  <c:v>12757.595703499999</c:v>
                </c:pt>
                <c:pt idx="41">
                  <c:v>12737.4418945</c:v>
                </c:pt>
                <c:pt idx="42">
                  <c:v>12724.949707</c:v>
                </c:pt>
                <c:pt idx="43">
                  <c:v>12771.274902000001</c:v>
                </c:pt>
                <c:pt idx="44">
                  <c:v>12754.697265499999</c:v>
                </c:pt>
                <c:pt idx="45">
                  <c:v>12748.321777500001</c:v>
                </c:pt>
                <c:pt idx="46">
                  <c:v>12838.3896485</c:v>
                </c:pt>
                <c:pt idx="47">
                  <c:v>12830.366699</c:v>
                </c:pt>
                <c:pt idx="48">
                  <c:v>12826.0478515</c:v>
                </c:pt>
                <c:pt idx="49">
                  <c:v>12846.6240235</c:v>
                </c:pt>
                <c:pt idx="50">
                  <c:v>12850.322754000001</c:v>
                </c:pt>
                <c:pt idx="51">
                  <c:v>12843.147461</c:v>
                </c:pt>
                <c:pt idx="52">
                  <c:v>9383.7524415000007</c:v>
                </c:pt>
                <c:pt idx="53">
                  <c:v>9383.3232424999987</c:v>
                </c:pt>
                <c:pt idx="54">
                  <c:v>9396.900390499999</c:v>
                </c:pt>
                <c:pt idx="55">
                  <c:v>9394.556152000001</c:v>
                </c:pt>
                <c:pt idx="56">
                  <c:v>9394.3945310000017</c:v>
                </c:pt>
                <c:pt idx="57">
                  <c:v>9395.7666014999995</c:v>
                </c:pt>
                <c:pt idx="58">
                  <c:v>9401.6806644999997</c:v>
                </c:pt>
                <c:pt idx="59">
                  <c:v>9410.4335940000001</c:v>
                </c:pt>
                <c:pt idx="60">
                  <c:v>9398.1552735000005</c:v>
                </c:pt>
                <c:pt idx="61">
                  <c:v>12278.57373</c:v>
                </c:pt>
                <c:pt idx="62">
                  <c:v>12278.813480000001</c:v>
                </c:pt>
                <c:pt idx="63">
                  <c:v>12274.74512</c:v>
                </c:pt>
                <c:pt idx="64">
                  <c:v>12280.20703</c:v>
                </c:pt>
                <c:pt idx="65">
                  <c:v>12273.143555000001</c:v>
                </c:pt>
                <c:pt idx="66">
                  <c:v>12262.4707</c:v>
                </c:pt>
                <c:pt idx="67">
                  <c:v>12253.776855</c:v>
                </c:pt>
              </c:numCache>
            </c:numRef>
          </c:xVal>
          <c:yVal>
            <c:numRef>
              <c:f>' 10 models'!$G$2:$G$69</c:f>
              <c:numCache>
                <c:formatCode>General</c:formatCode>
                <c:ptCount val="68"/>
                <c:pt idx="0">
                  <c:v>26.652812886173706</c:v>
                </c:pt>
                <c:pt idx="1">
                  <c:v>26.652812886173706</c:v>
                </c:pt>
                <c:pt idx="2">
                  <c:v>26.652812886173706</c:v>
                </c:pt>
                <c:pt idx="3">
                  <c:v>26.652812886173706</c:v>
                </c:pt>
                <c:pt idx="4">
                  <c:v>26.652812886173706</c:v>
                </c:pt>
                <c:pt idx="5">
                  <c:v>26.652812886173706</c:v>
                </c:pt>
                <c:pt idx="6">
                  <c:v>26.652812886173706</c:v>
                </c:pt>
                <c:pt idx="7">
                  <c:v>26.652812886173706</c:v>
                </c:pt>
                <c:pt idx="8">
                  <c:v>26.652812886173706</c:v>
                </c:pt>
                <c:pt idx="9">
                  <c:v>26.652812886173706</c:v>
                </c:pt>
                <c:pt idx="10">
                  <c:v>26.652812886173706</c:v>
                </c:pt>
                <c:pt idx="11">
                  <c:v>26.652812886173706</c:v>
                </c:pt>
                <c:pt idx="12">
                  <c:v>26.652812886173706</c:v>
                </c:pt>
                <c:pt idx="13">
                  <c:v>26.652812886173706</c:v>
                </c:pt>
                <c:pt idx="14">
                  <c:v>26.652812886173706</c:v>
                </c:pt>
                <c:pt idx="15">
                  <c:v>26.652812886173706</c:v>
                </c:pt>
                <c:pt idx="16">
                  <c:v>26.652812886173706</c:v>
                </c:pt>
                <c:pt idx="17">
                  <c:v>26.652812886173706</c:v>
                </c:pt>
                <c:pt idx="18">
                  <c:v>26.652812886173706</c:v>
                </c:pt>
                <c:pt idx="19">
                  <c:v>26.652812886173706</c:v>
                </c:pt>
                <c:pt idx="20">
                  <c:v>26.652812886173706</c:v>
                </c:pt>
                <c:pt idx="21">
                  <c:v>26.652812886173706</c:v>
                </c:pt>
                <c:pt idx="22">
                  <c:v>26.652812886173706</c:v>
                </c:pt>
                <c:pt idx="23">
                  <c:v>26.652812886173706</c:v>
                </c:pt>
                <c:pt idx="24">
                  <c:v>26.652812886173706</c:v>
                </c:pt>
                <c:pt idx="25">
                  <c:v>26.652812886173706</c:v>
                </c:pt>
                <c:pt idx="26">
                  <c:v>26.652812886173706</c:v>
                </c:pt>
                <c:pt idx="27">
                  <c:v>26.652812886173706</c:v>
                </c:pt>
                <c:pt idx="28">
                  <c:v>26.652812886173706</c:v>
                </c:pt>
                <c:pt idx="29">
                  <c:v>26.652812886173706</c:v>
                </c:pt>
                <c:pt idx="30">
                  <c:v>26.652812886173706</c:v>
                </c:pt>
                <c:pt idx="31">
                  <c:v>26.652812886173706</c:v>
                </c:pt>
                <c:pt idx="32">
                  <c:v>26.652812886173706</c:v>
                </c:pt>
                <c:pt idx="33">
                  <c:v>26.652812886173706</c:v>
                </c:pt>
                <c:pt idx="34">
                  <c:v>26.652812886173706</c:v>
                </c:pt>
                <c:pt idx="35">
                  <c:v>26.652812886173706</c:v>
                </c:pt>
                <c:pt idx="36">
                  <c:v>26.652812886173706</c:v>
                </c:pt>
                <c:pt idx="37">
                  <c:v>26.652812886173706</c:v>
                </c:pt>
                <c:pt idx="38">
                  <c:v>26.652812886173706</c:v>
                </c:pt>
                <c:pt idx="39">
                  <c:v>26.652812886173706</c:v>
                </c:pt>
                <c:pt idx="40">
                  <c:v>26.652812886173706</c:v>
                </c:pt>
                <c:pt idx="41">
                  <c:v>26.652812886173706</c:v>
                </c:pt>
                <c:pt idx="42">
                  <c:v>26.652812886173706</c:v>
                </c:pt>
                <c:pt idx="43">
                  <c:v>26.652812886173706</c:v>
                </c:pt>
                <c:pt idx="44">
                  <c:v>26.652812886173706</c:v>
                </c:pt>
                <c:pt idx="45">
                  <c:v>26.652812886173706</c:v>
                </c:pt>
                <c:pt idx="46">
                  <c:v>26.652812886173706</c:v>
                </c:pt>
                <c:pt idx="47">
                  <c:v>26.652812886173706</c:v>
                </c:pt>
                <c:pt idx="48">
                  <c:v>26.652812886173706</c:v>
                </c:pt>
                <c:pt idx="49">
                  <c:v>26.652812886173706</c:v>
                </c:pt>
                <c:pt idx="50">
                  <c:v>26.652812886173706</c:v>
                </c:pt>
                <c:pt idx="51">
                  <c:v>26.652812886173706</c:v>
                </c:pt>
                <c:pt idx="52">
                  <c:v>26.652812886173706</c:v>
                </c:pt>
                <c:pt idx="53">
                  <c:v>26.652812886173706</c:v>
                </c:pt>
                <c:pt idx="54">
                  <c:v>26.652812886173706</c:v>
                </c:pt>
                <c:pt idx="55">
                  <c:v>26.652812886173706</c:v>
                </c:pt>
                <c:pt idx="56">
                  <c:v>26.652812886173706</c:v>
                </c:pt>
                <c:pt idx="57">
                  <c:v>26.652812886173706</c:v>
                </c:pt>
                <c:pt idx="58">
                  <c:v>26.652812886173706</c:v>
                </c:pt>
                <c:pt idx="59">
                  <c:v>26.652812886173706</c:v>
                </c:pt>
                <c:pt idx="60">
                  <c:v>26.652812886173706</c:v>
                </c:pt>
                <c:pt idx="61">
                  <c:v>26.652812886173706</c:v>
                </c:pt>
                <c:pt idx="62">
                  <c:v>26.652812886173706</c:v>
                </c:pt>
                <c:pt idx="63">
                  <c:v>26.652812886173706</c:v>
                </c:pt>
                <c:pt idx="64">
                  <c:v>26.652812886173706</c:v>
                </c:pt>
                <c:pt idx="65">
                  <c:v>26.652812886173706</c:v>
                </c:pt>
                <c:pt idx="66">
                  <c:v>26.652812886173706</c:v>
                </c:pt>
                <c:pt idx="67">
                  <c:v>26.652812886173706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models'!$F$2:$F$69</c:f>
              <c:numCache>
                <c:formatCode>General</c:formatCode>
                <c:ptCount val="68"/>
                <c:pt idx="0">
                  <c:v>22502.2021485</c:v>
                </c:pt>
                <c:pt idx="1">
                  <c:v>22472.90625</c:v>
                </c:pt>
                <c:pt idx="2">
                  <c:v>22440.481445500001</c:v>
                </c:pt>
                <c:pt idx="3">
                  <c:v>22471.6650395</c:v>
                </c:pt>
                <c:pt idx="4">
                  <c:v>22471.083984500001</c:v>
                </c:pt>
                <c:pt idx="5">
                  <c:v>22451.897461</c:v>
                </c:pt>
                <c:pt idx="6">
                  <c:v>22487.7958985</c:v>
                </c:pt>
                <c:pt idx="7">
                  <c:v>22459.4697265</c:v>
                </c:pt>
                <c:pt idx="8">
                  <c:v>14998.6962895</c:v>
                </c:pt>
                <c:pt idx="9">
                  <c:v>15064.665527500001</c:v>
                </c:pt>
                <c:pt idx="10">
                  <c:v>15067.473145</c:v>
                </c:pt>
                <c:pt idx="11">
                  <c:v>15045.3637695</c:v>
                </c:pt>
                <c:pt idx="12">
                  <c:v>15061.109863</c:v>
                </c:pt>
                <c:pt idx="13">
                  <c:v>15048.309082</c:v>
                </c:pt>
                <c:pt idx="14">
                  <c:v>15074.419921999999</c:v>
                </c:pt>
                <c:pt idx="15">
                  <c:v>12044.796386999999</c:v>
                </c:pt>
                <c:pt idx="16">
                  <c:v>12093.8984375</c:v>
                </c:pt>
                <c:pt idx="17">
                  <c:v>12061.692870999999</c:v>
                </c:pt>
                <c:pt idx="18">
                  <c:v>12056.8276365</c:v>
                </c:pt>
                <c:pt idx="19">
                  <c:v>12041.896972499999</c:v>
                </c:pt>
                <c:pt idx="20">
                  <c:v>12055.34375</c:v>
                </c:pt>
                <c:pt idx="21">
                  <c:v>12059.915527500001</c:v>
                </c:pt>
                <c:pt idx="22">
                  <c:v>21575.314452999999</c:v>
                </c:pt>
                <c:pt idx="23">
                  <c:v>21592.915039</c:v>
                </c:pt>
                <c:pt idx="24">
                  <c:v>21573.803711</c:v>
                </c:pt>
                <c:pt idx="25">
                  <c:v>21526.057616999999</c:v>
                </c:pt>
                <c:pt idx="26">
                  <c:v>21545.809570500001</c:v>
                </c:pt>
                <c:pt idx="27">
                  <c:v>21500.6875005</c:v>
                </c:pt>
                <c:pt idx="28">
                  <c:v>21493.896484500001</c:v>
                </c:pt>
                <c:pt idx="29">
                  <c:v>21525.367188</c:v>
                </c:pt>
                <c:pt idx="30">
                  <c:v>16887.371093499998</c:v>
                </c:pt>
                <c:pt idx="31">
                  <c:v>16910.770507500001</c:v>
                </c:pt>
                <c:pt idx="32">
                  <c:v>16876.416991999999</c:v>
                </c:pt>
                <c:pt idx="33">
                  <c:v>16911.424804499999</c:v>
                </c:pt>
                <c:pt idx="34">
                  <c:v>16888.194336</c:v>
                </c:pt>
                <c:pt idx="35">
                  <c:v>16894.8203125</c:v>
                </c:pt>
                <c:pt idx="36">
                  <c:v>16892.522461</c:v>
                </c:pt>
                <c:pt idx="37">
                  <c:v>12780.8398435</c:v>
                </c:pt>
                <c:pt idx="38">
                  <c:v>12751.478027499999</c:v>
                </c:pt>
                <c:pt idx="39">
                  <c:v>12775.8242185</c:v>
                </c:pt>
                <c:pt idx="40">
                  <c:v>12757.595703499999</c:v>
                </c:pt>
                <c:pt idx="41">
                  <c:v>12737.4418945</c:v>
                </c:pt>
                <c:pt idx="42">
                  <c:v>12724.949707</c:v>
                </c:pt>
                <c:pt idx="43">
                  <c:v>12771.274902000001</c:v>
                </c:pt>
                <c:pt idx="44">
                  <c:v>12754.697265499999</c:v>
                </c:pt>
                <c:pt idx="45">
                  <c:v>12748.321777500001</c:v>
                </c:pt>
                <c:pt idx="46">
                  <c:v>12838.3896485</c:v>
                </c:pt>
                <c:pt idx="47">
                  <c:v>12830.366699</c:v>
                </c:pt>
                <c:pt idx="48">
                  <c:v>12826.0478515</c:v>
                </c:pt>
                <c:pt idx="49">
                  <c:v>12846.6240235</c:v>
                </c:pt>
                <c:pt idx="50">
                  <c:v>12850.322754000001</c:v>
                </c:pt>
                <c:pt idx="51">
                  <c:v>12843.147461</c:v>
                </c:pt>
                <c:pt idx="52">
                  <c:v>9383.7524415000007</c:v>
                </c:pt>
                <c:pt idx="53">
                  <c:v>9383.3232424999987</c:v>
                </c:pt>
                <c:pt idx="54">
                  <c:v>9396.900390499999</c:v>
                </c:pt>
                <c:pt idx="55">
                  <c:v>9394.556152000001</c:v>
                </c:pt>
                <c:pt idx="56">
                  <c:v>9394.3945310000017</c:v>
                </c:pt>
                <c:pt idx="57">
                  <c:v>9395.7666014999995</c:v>
                </c:pt>
                <c:pt idx="58">
                  <c:v>9401.6806644999997</c:v>
                </c:pt>
                <c:pt idx="59">
                  <c:v>9410.4335940000001</c:v>
                </c:pt>
                <c:pt idx="60">
                  <c:v>9398.1552735000005</c:v>
                </c:pt>
                <c:pt idx="61">
                  <c:v>12278.57373</c:v>
                </c:pt>
                <c:pt idx="62">
                  <c:v>12278.813480000001</c:v>
                </c:pt>
                <c:pt idx="63">
                  <c:v>12274.74512</c:v>
                </c:pt>
                <c:pt idx="64">
                  <c:v>12280.20703</c:v>
                </c:pt>
                <c:pt idx="65">
                  <c:v>12273.143555000001</c:v>
                </c:pt>
                <c:pt idx="66">
                  <c:v>12262.4707</c:v>
                </c:pt>
                <c:pt idx="67">
                  <c:v>12253.776855</c:v>
                </c:pt>
              </c:numCache>
            </c:numRef>
          </c:xVal>
          <c:yVal>
            <c:numRef>
              <c:f>' 10 models'!$H$2:$H$69</c:f>
              <c:numCache>
                <c:formatCode>General</c:formatCode>
                <c:ptCount val="68"/>
                <c:pt idx="0">
                  <c:v>181.71842423147314</c:v>
                </c:pt>
                <c:pt idx="1">
                  <c:v>181.71842423147314</c:v>
                </c:pt>
                <c:pt idx="2">
                  <c:v>181.71842423147314</c:v>
                </c:pt>
                <c:pt idx="3">
                  <c:v>181.71842423147314</c:v>
                </c:pt>
                <c:pt idx="4">
                  <c:v>181.71842423147314</c:v>
                </c:pt>
                <c:pt idx="5">
                  <c:v>181.71842423147314</c:v>
                </c:pt>
                <c:pt idx="6">
                  <c:v>181.71842423147314</c:v>
                </c:pt>
                <c:pt idx="7">
                  <c:v>181.71842423147314</c:v>
                </c:pt>
                <c:pt idx="8">
                  <c:v>181.71842423147314</c:v>
                </c:pt>
                <c:pt idx="9">
                  <c:v>181.71842423147314</c:v>
                </c:pt>
                <c:pt idx="10">
                  <c:v>181.71842423147314</c:v>
                </c:pt>
                <c:pt idx="11">
                  <c:v>181.71842423147314</c:v>
                </c:pt>
                <c:pt idx="12">
                  <c:v>181.71842423147314</c:v>
                </c:pt>
                <c:pt idx="13">
                  <c:v>181.71842423147314</c:v>
                </c:pt>
                <c:pt idx="14">
                  <c:v>181.71842423147314</c:v>
                </c:pt>
                <c:pt idx="15">
                  <c:v>181.71842423147314</c:v>
                </c:pt>
                <c:pt idx="16">
                  <c:v>181.71842423147314</c:v>
                </c:pt>
                <c:pt idx="17">
                  <c:v>181.71842423147314</c:v>
                </c:pt>
                <c:pt idx="18">
                  <c:v>181.71842423147314</c:v>
                </c:pt>
                <c:pt idx="19">
                  <c:v>181.71842423147314</c:v>
                </c:pt>
                <c:pt idx="20">
                  <c:v>181.71842423147314</c:v>
                </c:pt>
                <c:pt idx="21">
                  <c:v>181.71842423147314</c:v>
                </c:pt>
                <c:pt idx="22">
                  <c:v>181.71842423147314</c:v>
                </c:pt>
                <c:pt idx="23">
                  <c:v>181.71842423147314</c:v>
                </c:pt>
                <c:pt idx="24">
                  <c:v>181.71842423147314</c:v>
                </c:pt>
                <c:pt idx="25">
                  <c:v>181.71842423147314</c:v>
                </c:pt>
                <c:pt idx="26">
                  <c:v>181.71842423147314</c:v>
                </c:pt>
                <c:pt idx="27">
                  <c:v>181.71842423147314</c:v>
                </c:pt>
                <c:pt idx="28">
                  <c:v>181.71842423147314</c:v>
                </c:pt>
                <c:pt idx="29">
                  <c:v>181.71842423147314</c:v>
                </c:pt>
                <c:pt idx="30">
                  <c:v>181.71842423147314</c:v>
                </c:pt>
                <c:pt idx="31">
                  <c:v>181.71842423147314</c:v>
                </c:pt>
                <c:pt idx="32">
                  <c:v>181.71842423147314</c:v>
                </c:pt>
                <c:pt idx="33">
                  <c:v>181.71842423147314</c:v>
                </c:pt>
                <c:pt idx="34">
                  <c:v>181.71842423147314</c:v>
                </c:pt>
                <c:pt idx="35">
                  <c:v>181.71842423147314</c:v>
                </c:pt>
                <c:pt idx="36">
                  <c:v>181.71842423147314</c:v>
                </c:pt>
                <c:pt idx="37">
                  <c:v>181.71842423147314</c:v>
                </c:pt>
                <c:pt idx="38">
                  <c:v>181.71842423147314</c:v>
                </c:pt>
                <c:pt idx="39">
                  <c:v>181.71842423147314</c:v>
                </c:pt>
                <c:pt idx="40">
                  <c:v>181.71842423147314</c:v>
                </c:pt>
                <c:pt idx="41">
                  <c:v>181.71842423147314</c:v>
                </c:pt>
                <c:pt idx="42">
                  <c:v>181.71842423147314</c:v>
                </c:pt>
                <c:pt idx="43">
                  <c:v>181.71842423147314</c:v>
                </c:pt>
                <c:pt idx="44">
                  <c:v>181.71842423147314</c:v>
                </c:pt>
                <c:pt idx="45">
                  <c:v>181.71842423147314</c:v>
                </c:pt>
                <c:pt idx="46">
                  <c:v>181.71842423147314</c:v>
                </c:pt>
                <c:pt idx="47">
                  <c:v>181.71842423147314</c:v>
                </c:pt>
                <c:pt idx="48">
                  <c:v>181.71842423147314</c:v>
                </c:pt>
                <c:pt idx="49">
                  <c:v>181.71842423147314</c:v>
                </c:pt>
                <c:pt idx="50">
                  <c:v>181.71842423147314</c:v>
                </c:pt>
                <c:pt idx="51">
                  <c:v>181.71842423147314</c:v>
                </c:pt>
                <c:pt idx="52">
                  <c:v>181.71842423147314</c:v>
                </c:pt>
                <c:pt idx="53">
                  <c:v>181.71842423147314</c:v>
                </c:pt>
                <c:pt idx="54">
                  <c:v>181.71842423147314</c:v>
                </c:pt>
                <c:pt idx="55">
                  <c:v>181.71842423147314</c:v>
                </c:pt>
                <c:pt idx="56">
                  <c:v>181.71842423147314</c:v>
                </c:pt>
                <c:pt idx="57">
                  <c:v>181.71842423147314</c:v>
                </c:pt>
                <c:pt idx="58">
                  <c:v>181.71842423147314</c:v>
                </c:pt>
                <c:pt idx="59">
                  <c:v>181.71842423147314</c:v>
                </c:pt>
                <c:pt idx="60">
                  <c:v>181.71842423147314</c:v>
                </c:pt>
                <c:pt idx="61">
                  <c:v>181.71842423147314</c:v>
                </c:pt>
                <c:pt idx="62">
                  <c:v>181.71842423147314</c:v>
                </c:pt>
                <c:pt idx="63">
                  <c:v>181.71842423147314</c:v>
                </c:pt>
                <c:pt idx="64">
                  <c:v>181.71842423147314</c:v>
                </c:pt>
                <c:pt idx="65">
                  <c:v>181.71842423147314</c:v>
                </c:pt>
                <c:pt idx="66">
                  <c:v>181.71842423147314</c:v>
                </c:pt>
                <c:pt idx="67">
                  <c:v>181.71842423147314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models'!$F$2:$F$69</c:f>
              <c:numCache>
                <c:formatCode>General</c:formatCode>
                <c:ptCount val="68"/>
                <c:pt idx="0">
                  <c:v>22502.2021485</c:v>
                </c:pt>
                <c:pt idx="1">
                  <c:v>22472.90625</c:v>
                </c:pt>
                <c:pt idx="2">
                  <c:v>22440.481445500001</c:v>
                </c:pt>
                <c:pt idx="3">
                  <c:v>22471.6650395</c:v>
                </c:pt>
                <c:pt idx="4">
                  <c:v>22471.083984500001</c:v>
                </c:pt>
                <c:pt idx="5">
                  <c:v>22451.897461</c:v>
                </c:pt>
                <c:pt idx="6">
                  <c:v>22487.7958985</c:v>
                </c:pt>
                <c:pt idx="7">
                  <c:v>22459.4697265</c:v>
                </c:pt>
                <c:pt idx="8">
                  <c:v>14998.6962895</c:v>
                </c:pt>
                <c:pt idx="9">
                  <c:v>15064.665527500001</c:v>
                </c:pt>
                <c:pt idx="10">
                  <c:v>15067.473145</c:v>
                </c:pt>
                <c:pt idx="11">
                  <c:v>15045.3637695</c:v>
                </c:pt>
                <c:pt idx="12">
                  <c:v>15061.109863</c:v>
                </c:pt>
                <c:pt idx="13">
                  <c:v>15048.309082</c:v>
                </c:pt>
                <c:pt idx="14">
                  <c:v>15074.419921999999</c:v>
                </c:pt>
                <c:pt idx="15">
                  <c:v>12044.796386999999</c:v>
                </c:pt>
                <c:pt idx="16">
                  <c:v>12093.8984375</c:v>
                </c:pt>
                <c:pt idx="17">
                  <c:v>12061.692870999999</c:v>
                </c:pt>
                <c:pt idx="18">
                  <c:v>12056.8276365</c:v>
                </c:pt>
                <c:pt idx="19">
                  <c:v>12041.896972499999</c:v>
                </c:pt>
                <c:pt idx="20">
                  <c:v>12055.34375</c:v>
                </c:pt>
                <c:pt idx="21">
                  <c:v>12059.915527500001</c:v>
                </c:pt>
                <c:pt idx="22">
                  <c:v>21575.314452999999</c:v>
                </c:pt>
                <c:pt idx="23">
                  <c:v>21592.915039</c:v>
                </c:pt>
                <c:pt idx="24">
                  <c:v>21573.803711</c:v>
                </c:pt>
                <c:pt idx="25">
                  <c:v>21526.057616999999</c:v>
                </c:pt>
                <c:pt idx="26">
                  <c:v>21545.809570500001</c:v>
                </c:pt>
                <c:pt idx="27">
                  <c:v>21500.6875005</c:v>
                </c:pt>
                <c:pt idx="28">
                  <c:v>21493.896484500001</c:v>
                </c:pt>
                <c:pt idx="29">
                  <c:v>21525.367188</c:v>
                </c:pt>
                <c:pt idx="30">
                  <c:v>16887.371093499998</c:v>
                </c:pt>
                <c:pt idx="31">
                  <c:v>16910.770507500001</c:v>
                </c:pt>
                <c:pt idx="32">
                  <c:v>16876.416991999999</c:v>
                </c:pt>
                <c:pt idx="33">
                  <c:v>16911.424804499999</c:v>
                </c:pt>
                <c:pt idx="34">
                  <c:v>16888.194336</c:v>
                </c:pt>
                <c:pt idx="35">
                  <c:v>16894.8203125</c:v>
                </c:pt>
                <c:pt idx="36">
                  <c:v>16892.522461</c:v>
                </c:pt>
                <c:pt idx="37">
                  <c:v>12780.8398435</c:v>
                </c:pt>
                <c:pt idx="38">
                  <c:v>12751.478027499999</c:v>
                </c:pt>
                <c:pt idx="39">
                  <c:v>12775.8242185</c:v>
                </c:pt>
                <c:pt idx="40">
                  <c:v>12757.595703499999</c:v>
                </c:pt>
                <c:pt idx="41">
                  <c:v>12737.4418945</c:v>
                </c:pt>
                <c:pt idx="42">
                  <c:v>12724.949707</c:v>
                </c:pt>
                <c:pt idx="43">
                  <c:v>12771.274902000001</c:v>
                </c:pt>
                <c:pt idx="44">
                  <c:v>12754.697265499999</c:v>
                </c:pt>
                <c:pt idx="45">
                  <c:v>12748.321777500001</c:v>
                </c:pt>
                <c:pt idx="46">
                  <c:v>12838.3896485</c:v>
                </c:pt>
                <c:pt idx="47">
                  <c:v>12830.366699</c:v>
                </c:pt>
                <c:pt idx="48">
                  <c:v>12826.0478515</c:v>
                </c:pt>
                <c:pt idx="49">
                  <c:v>12846.6240235</c:v>
                </c:pt>
                <c:pt idx="50">
                  <c:v>12850.322754000001</c:v>
                </c:pt>
                <c:pt idx="51">
                  <c:v>12843.147461</c:v>
                </c:pt>
                <c:pt idx="52">
                  <c:v>9383.7524415000007</c:v>
                </c:pt>
                <c:pt idx="53">
                  <c:v>9383.3232424999987</c:v>
                </c:pt>
                <c:pt idx="54">
                  <c:v>9396.900390499999</c:v>
                </c:pt>
                <c:pt idx="55">
                  <c:v>9394.556152000001</c:v>
                </c:pt>
                <c:pt idx="56">
                  <c:v>9394.3945310000017</c:v>
                </c:pt>
                <c:pt idx="57">
                  <c:v>9395.7666014999995</c:v>
                </c:pt>
                <c:pt idx="58">
                  <c:v>9401.6806644999997</c:v>
                </c:pt>
                <c:pt idx="59">
                  <c:v>9410.4335940000001</c:v>
                </c:pt>
                <c:pt idx="60">
                  <c:v>9398.1552735000005</c:v>
                </c:pt>
                <c:pt idx="61">
                  <c:v>12278.57373</c:v>
                </c:pt>
                <c:pt idx="62">
                  <c:v>12278.813480000001</c:v>
                </c:pt>
                <c:pt idx="63">
                  <c:v>12274.74512</c:v>
                </c:pt>
                <c:pt idx="64">
                  <c:v>12280.20703</c:v>
                </c:pt>
                <c:pt idx="65">
                  <c:v>12273.143555000001</c:v>
                </c:pt>
                <c:pt idx="66">
                  <c:v>12262.4707</c:v>
                </c:pt>
                <c:pt idx="67">
                  <c:v>12253.776855</c:v>
                </c:pt>
              </c:numCache>
            </c:numRef>
          </c:xVal>
          <c:yVal>
            <c:numRef>
              <c:f>' 10 models'!$I$2:$I$69</c:f>
              <c:numCache>
                <c:formatCode>General</c:formatCode>
                <c:ptCount val="68"/>
                <c:pt idx="0">
                  <c:v>104.18561855882342</c:v>
                </c:pt>
                <c:pt idx="1">
                  <c:v>104.18561855882342</c:v>
                </c:pt>
                <c:pt idx="2">
                  <c:v>104.18561855882342</c:v>
                </c:pt>
                <c:pt idx="3">
                  <c:v>104.18561855882342</c:v>
                </c:pt>
                <c:pt idx="4">
                  <c:v>104.18561855882342</c:v>
                </c:pt>
                <c:pt idx="5">
                  <c:v>104.18561855882342</c:v>
                </c:pt>
                <c:pt idx="6">
                  <c:v>104.18561855882342</c:v>
                </c:pt>
                <c:pt idx="7">
                  <c:v>104.18561855882342</c:v>
                </c:pt>
                <c:pt idx="8">
                  <c:v>104.18561855882342</c:v>
                </c:pt>
                <c:pt idx="9">
                  <c:v>104.18561855882342</c:v>
                </c:pt>
                <c:pt idx="10">
                  <c:v>104.18561855882342</c:v>
                </c:pt>
                <c:pt idx="11">
                  <c:v>104.18561855882342</c:v>
                </c:pt>
                <c:pt idx="12">
                  <c:v>104.18561855882342</c:v>
                </c:pt>
                <c:pt idx="13">
                  <c:v>104.18561855882342</c:v>
                </c:pt>
                <c:pt idx="14">
                  <c:v>104.18561855882342</c:v>
                </c:pt>
                <c:pt idx="15">
                  <c:v>104.18561855882342</c:v>
                </c:pt>
                <c:pt idx="16">
                  <c:v>104.18561855882342</c:v>
                </c:pt>
                <c:pt idx="17">
                  <c:v>104.18561855882342</c:v>
                </c:pt>
                <c:pt idx="18">
                  <c:v>104.18561855882342</c:v>
                </c:pt>
                <c:pt idx="19">
                  <c:v>104.18561855882342</c:v>
                </c:pt>
                <c:pt idx="20">
                  <c:v>104.18561855882342</c:v>
                </c:pt>
                <c:pt idx="21">
                  <c:v>104.18561855882342</c:v>
                </c:pt>
                <c:pt idx="22">
                  <c:v>104.18561855882342</c:v>
                </c:pt>
                <c:pt idx="23">
                  <c:v>104.18561855882342</c:v>
                </c:pt>
                <c:pt idx="24">
                  <c:v>104.18561855882342</c:v>
                </c:pt>
                <c:pt idx="25">
                  <c:v>104.18561855882342</c:v>
                </c:pt>
                <c:pt idx="26">
                  <c:v>104.18561855882342</c:v>
                </c:pt>
                <c:pt idx="27">
                  <c:v>104.18561855882342</c:v>
                </c:pt>
                <c:pt idx="28">
                  <c:v>104.18561855882342</c:v>
                </c:pt>
                <c:pt idx="29">
                  <c:v>104.18561855882342</c:v>
                </c:pt>
                <c:pt idx="30">
                  <c:v>104.18561855882342</c:v>
                </c:pt>
                <c:pt idx="31">
                  <c:v>104.18561855882342</c:v>
                </c:pt>
                <c:pt idx="32">
                  <c:v>104.18561855882342</c:v>
                </c:pt>
                <c:pt idx="33">
                  <c:v>104.18561855882342</c:v>
                </c:pt>
                <c:pt idx="34">
                  <c:v>104.18561855882342</c:v>
                </c:pt>
                <c:pt idx="35">
                  <c:v>104.18561855882342</c:v>
                </c:pt>
                <c:pt idx="36">
                  <c:v>104.18561855882342</c:v>
                </c:pt>
                <c:pt idx="37">
                  <c:v>104.18561855882342</c:v>
                </c:pt>
                <c:pt idx="38">
                  <c:v>104.18561855882342</c:v>
                </c:pt>
                <c:pt idx="39">
                  <c:v>104.18561855882342</c:v>
                </c:pt>
                <c:pt idx="40">
                  <c:v>104.18561855882342</c:v>
                </c:pt>
                <c:pt idx="41">
                  <c:v>104.18561855882342</c:v>
                </c:pt>
                <c:pt idx="42">
                  <c:v>104.18561855882342</c:v>
                </c:pt>
                <c:pt idx="43">
                  <c:v>104.18561855882342</c:v>
                </c:pt>
                <c:pt idx="44">
                  <c:v>104.18561855882342</c:v>
                </c:pt>
                <c:pt idx="45">
                  <c:v>104.18561855882342</c:v>
                </c:pt>
                <c:pt idx="46">
                  <c:v>104.18561855882342</c:v>
                </c:pt>
                <c:pt idx="47">
                  <c:v>104.18561855882342</c:v>
                </c:pt>
                <c:pt idx="48">
                  <c:v>104.18561855882342</c:v>
                </c:pt>
                <c:pt idx="49">
                  <c:v>104.18561855882342</c:v>
                </c:pt>
                <c:pt idx="50">
                  <c:v>104.18561855882342</c:v>
                </c:pt>
                <c:pt idx="51">
                  <c:v>104.18561855882342</c:v>
                </c:pt>
                <c:pt idx="52">
                  <c:v>104.18561855882342</c:v>
                </c:pt>
                <c:pt idx="53">
                  <c:v>104.18561855882342</c:v>
                </c:pt>
                <c:pt idx="54">
                  <c:v>104.18561855882342</c:v>
                </c:pt>
                <c:pt idx="55">
                  <c:v>104.18561855882342</c:v>
                </c:pt>
                <c:pt idx="56">
                  <c:v>104.18561855882342</c:v>
                </c:pt>
                <c:pt idx="57">
                  <c:v>104.18561855882342</c:v>
                </c:pt>
                <c:pt idx="58">
                  <c:v>104.18561855882342</c:v>
                </c:pt>
                <c:pt idx="59">
                  <c:v>104.18561855882342</c:v>
                </c:pt>
                <c:pt idx="60">
                  <c:v>104.18561855882342</c:v>
                </c:pt>
                <c:pt idx="61">
                  <c:v>104.18561855882342</c:v>
                </c:pt>
                <c:pt idx="62">
                  <c:v>104.18561855882342</c:v>
                </c:pt>
                <c:pt idx="63">
                  <c:v>104.18561855882342</c:v>
                </c:pt>
                <c:pt idx="64">
                  <c:v>104.18561855882342</c:v>
                </c:pt>
                <c:pt idx="65">
                  <c:v>104.18561855882342</c:v>
                </c:pt>
                <c:pt idx="66">
                  <c:v>104.18561855882342</c:v>
                </c:pt>
                <c:pt idx="67">
                  <c:v>104.18561855882342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192312"/>
        <c:axId val="621453584"/>
      </c:scatterChart>
      <c:valAx>
        <c:axId val="53219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1453584"/>
        <c:crosses val="autoZero"/>
        <c:crossBetween val="midCat"/>
      </c:valAx>
      <c:valAx>
        <c:axId val="62145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2192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contours'!$D$2:$D$67</c:f>
              <c:numCache>
                <c:formatCode>General</c:formatCode>
                <c:ptCount val="66"/>
                <c:pt idx="0">
                  <c:v>533.92895499999997</c:v>
                </c:pt>
                <c:pt idx="1">
                  <c:v>533.34051499999998</c:v>
                </c:pt>
                <c:pt idx="2">
                  <c:v>532.83917199999996</c:v>
                </c:pt>
                <c:pt idx="3">
                  <c:v>533.19189500000005</c:v>
                </c:pt>
                <c:pt idx="4">
                  <c:v>533.26171899999997</c:v>
                </c:pt>
                <c:pt idx="5">
                  <c:v>532.76379399999996</c:v>
                </c:pt>
                <c:pt idx="6">
                  <c:v>533.64935300000002</c:v>
                </c:pt>
                <c:pt idx="7">
                  <c:v>532.91839600000003</c:v>
                </c:pt>
                <c:pt idx="8">
                  <c:v>436.89102200000002</c:v>
                </c:pt>
                <c:pt idx="9">
                  <c:v>437.90206899999998</c:v>
                </c:pt>
                <c:pt idx="10">
                  <c:v>438.07195999999999</c:v>
                </c:pt>
                <c:pt idx="11">
                  <c:v>437.73397799999998</c:v>
                </c:pt>
                <c:pt idx="12">
                  <c:v>437.73916600000001</c:v>
                </c:pt>
                <c:pt idx="13">
                  <c:v>437.77917500000001</c:v>
                </c:pt>
                <c:pt idx="14">
                  <c:v>438.45962500000002</c:v>
                </c:pt>
                <c:pt idx="15">
                  <c:v>390.417664</c:v>
                </c:pt>
                <c:pt idx="16">
                  <c:v>392.02923600000003</c:v>
                </c:pt>
                <c:pt idx="17">
                  <c:v>390.80438199999998</c:v>
                </c:pt>
                <c:pt idx="18">
                  <c:v>390.69628899999998</c:v>
                </c:pt>
                <c:pt idx="19">
                  <c:v>390.32165500000002</c:v>
                </c:pt>
                <c:pt idx="20">
                  <c:v>390.68539399999997</c:v>
                </c:pt>
                <c:pt idx="21">
                  <c:v>390.78881799999999</c:v>
                </c:pt>
                <c:pt idx="22">
                  <c:v>390.30328400000002</c:v>
                </c:pt>
                <c:pt idx="23">
                  <c:v>550.57824700000003</c:v>
                </c:pt>
                <c:pt idx="24">
                  <c:v>550.95538299999998</c:v>
                </c:pt>
                <c:pt idx="25">
                  <c:v>550.81219499999997</c:v>
                </c:pt>
                <c:pt idx="26">
                  <c:v>549.300659</c:v>
                </c:pt>
                <c:pt idx="27">
                  <c:v>549.67034899999999</c:v>
                </c:pt>
                <c:pt idx="28">
                  <c:v>549.07605000000001</c:v>
                </c:pt>
                <c:pt idx="29">
                  <c:v>548.97094700000002</c:v>
                </c:pt>
                <c:pt idx="30">
                  <c:v>549.45507799999996</c:v>
                </c:pt>
                <c:pt idx="31">
                  <c:v>475.55499300000002</c:v>
                </c:pt>
                <c:pt idx="32">
                  <c:v>476.25076300000001</c:v>
                </c:pt>
                <c:pt idx="33">
                  <c:v>477.43420400000002</c:v>
                </c:pt>
                <c:pt idx="34">
                  <c:v>475.20639</c:v>
                </c:pt>
                <c:pt idx="35">
                  <c:v>476.10257000000001</c:v>
                </c:pt>
                <c:pt idx="36">
                  <c:v>475.73452800000001</c:v>
                </c:pt>
                <c:pt idx="37">
                  <c:v>475.93261699999999</c:v>
                </c:pt>
                <c:pt idx="38">
                  <c:v>475.93017600000002</c:v>
                </c:pt>
                <c:pt idx="39">
                  <c:v>421.39746100000002</c:v>
                </c:pt>
                <c:pt idx="40">
                  <c:v>420.89566000000002</c:v>
                </c:pt>
                <c:pt idx="41">
                  <c:v>421.68511999999998</c:v>
                </c:pt>
                <c:pt idx="42">
                  <c:v>420.64556900000002</c:v>
                </c:pt>
                <c:pt idx="43">
                  <c:v>420.29650900000001</c:v>
                </c:pt>
                <c:pt idx="44">
                  <c:v>420.44461100000001</c:v>
                </c:pt>
                <c:pt idx="45">
                  <c:v>421.21301299999999</c:v>
                </c:pt>
                <c:pt idx="46">
                  <c:v>421.295502</c:v>
                </c:pt>
                <c:pt idx="47">
                  <c:v>420.91134599999998</c:v>
                </c:pt>
                <c:pt idx="48">
                  <c:v>351.828125</c:v>
                </c:pt>
                <c:pt idx="49">
                  <c:v>351.73843399999998</c:v>
                </c:pt>
                <c:pt idx="50">
                  <c:v>351.90960699999999</c:v>
                </c:pt>
                <c:pt idx="51">
                  <c:v>351.662689</c:v>
                </c:pt>
                <c:pt idx="52">
                  <c:v>351.69457999999997</c:v>
                </c:pt>
                <c:pt idx="53">
                  <c:v>351.858002</c:v>
                </c:pt>
                <c:pt idx="54">
                  <c:v>351.91381799999999</c:v>
                </c:pt>
                <c:pt idx="55">
                  <c:v>352.08819599999998</c:v>
                </c:pt>
                <c:pt idx="56">
                  <c:v>351.75488300000001</c:v>
                </c:pt>
                <c:pt idx="57">
                  <c:v>413.38568099999998</c:v>
                </c:pt>
                <c:pt idx="58">
                  <c:v>413.82110599999999</c:v>
                </c:pt>
                <c:pt idx="59">
                  <c:v>413.80960099999999</c:v>
                </c:pt>
                <c:pt idx="60">
                  <c:v>413.23785400000003</c:v>
                </c:pt>
                <c:pt idx="61">
                  <c:v>413.31741299999999</c:v>
                </c:pt>
                <c:pt idx="62">
                  <c:v>413.52819799999997</c:v>
                </c:pt>
                <c:pt idx="63">
                  <c:v>413.45147700000001</c:v>
                </c:pt>
                <c:pt idx="64">
                  <c:v>413.23510700000003</c:v>
                </c:pt>
                <c:pt idx="65">
                  <c:v>413.08230600000002</c:v>
                </c:pt>
              </c:numCache>
            </c:numRef>
          </c:xVal>
          <c:yVal>
            <c:numRef>
              <c:f>' 10 contours'!$C$2:$C$67</c:f>
              <c:numCache>
                <c:formatCode>General</c:formatCode>
                <c:ptCount val="66"/>
                <c:pt idx="0">
                  <c:v>533.03198199999997</c:v>
                </c:pt>
                <c:pt idx="1">
                  <c:v>532.79333499999996</c:v>
                </c:pt>
                <c:pt idx="2">
                  <c:v>532.49945100000002</c:v>
                </c:pt>
                <c:pt idx="3">
                  <c:v>536.61120600000004</c:v>
                </c:pt>
                <c:pt idx="4">
                  <c:v>535.57720900000004</c:v>
                </c:pt>
                <c:pt idx="5">
                  <c:v>533.88708499999996</c:v>
                </c:pt>
                <c:pt idx="6">
                  <c:v>536.634277</c:v>
                </c:pt>
                <c:pt idx="7">
                  <c:v>532.817993</c:v>
                </c:pt>
                <c:pt idx="8">
                  <c:v>435.339203</c:v>
                </c:pt>
                <c:pt idx="9">
                  <c:v>439.78539999999998</c:v>
                </c:pt>
                <c:pt idx="10">
                  <c:v>440.296021</c:v>
                </c:pt>
                <c:pt idx="11">
                  <c:v>439.31146200000001</c:v>
                </c:pt>
                <c:pt idx="12">
                  <c:v>441.08648699999998</c:v>
                </c:pt>
                <c:pt idx="13">
                  <c:v>439.80603000000002</c:v>
                </c:pt>
                <c:pt idx="14">
                  <c:v>440.24972500000001</c:v>
                </c:pt>
                <c:pt idx="15">
                  <c:v>392.327271</c:v>
                </c:pt>
                <c:pt idx="16">
                  <c:v>392.240387</c:v>
                </c:pt>
                <c:pt idx="17">
                  <c:v>391.55426</c:v>
                </c:pt>
                <c:pt idx="18">
                  <c:v>391.41601600000001</c:v>
                </c:pt>
                <c:pt idx="19">
                  <c:v>391.50900300000001</c:v>
                </c:pt>
                <c:pt idx="20">
                  <c:v>391.81686400000001</c:v>
                </c:pt>
                <c:pt idx="21">
                  <c:v>392.36398300000002</c:v>
                </c:pt>
                <c:pt idx="22">
                  <c:v>392.51626599999997</c:v>
                </c:pt>
                <c:pt idx="23">
                  <c:v>553.48870799999997</c:v>
                </c:pt>
                <c:pt idx="24">
                  <c:v>548.57598900000005</c:v>
                </c:pt>
                <c:pt idx="25">
                  <c:v>549.83642599999996</c:v>
                </c:pt>
                <c:pt idx="26">
                  <c:v>551.19598399999995</c:v>
                </c:pt>
                <c:pt idx="27">
                  <c:v>552.56561299999998</c:v>
                </c:pt>
                <c:pt idx="28">
                  <c:v>549.94909700000005</c:v>
                </c:pt>
                <c:pt idx="29">
                  <c:v>551.98266599999999</c:v>
                </c:pt>
                <c:pt idx="30">
                  <c:v>549.74035600000002</c:v>
                </c:pt>
                <c:pt idx="31">
                  <c:v>474.80493200000001</c:v>
                </c:pt>
                <c:pt idx="32">
                  <c:v>474.79281600000002</c:v>
                </c:pt>
                <c:pt idx="33">
                  <c:v>474.86044299999998</c:v>
                </c:pt>
                <c:pt idx="34">
                  <c:v>475.01623499999999</c:v>
                </c:pt>
                <c:pt idx="35">
                  <c:v>474.938446</c:v>
                </c:pt>
                <c:pt idx="36">
                  <c:v>474.788208</c:v>
                </c:pt>
                <c:pt idx="37">
                  <c:v>474.75070199999999</c:v>
                </c:pt>
                <c:pt idx="38">
                  <c:v>474.78131100000002</c:v>
                </c:pt>
                <c:pt idx="39">
                  <c:v>420.03851300000002</c:v>
                </c:pt>
                <c:pt idx="40">
                  <c:v>419.82714800000002</c:v>
                </c:pt>
                <c:pt idx="41">
                  <c:v>419.68472300000002</c:v>
                </c:pt>
                <c:pt idx="42">
                  <c:v>421.17730699999998</c:v>
                </c:pt>
                <c:pt idx="43">
                  <c:v>419.98217799999998</c:v>
                </c:pt>
                <c:pt idx="44">
                  <c:v>416.59603900000002</c:v>
                </c:pt>
                <c:pt idx="45">
                  <c:v>420.10891700000002</c:v>
                </c:pt>
                <c:pt idx="46">
                  <c:v>419.69061299999998</c:v>
                </c:pt>
                <c:pt idx="47">
                  <c:v>419.71328699999998</c:v>
                </c:pt>
                <c:pt idx="48">
                  <c:v>350.010986</c:v>
                </c:pt>
                <c:pt idx="49">
                  <c:v>350.04641700000002</c:v>
                </c:pt>
                <c:pt idx="50">
                  <c:v>350.08102400000001</c:v>
                </c:pt>
                <c:pt idx="51">
                  <c:v>350.34481799999998</c:v>
                </c:pt>
                <c:pt idx="52">
                  <c:v>350.21450800000002</c:v>
                </c:pt>
                <c:pt idx="53">
                  <c:v>350.19567899999998</c:v>
                </c:pt>
                <c:pt idx="54">
                  <c:v>350.10318000000001</c:v>
                </c:pt>
                <c:pt idx="55">
                  <c:v>350.05868500000003</c:v>
                </c:pt>
                <c:pt idx="56">
                  <c:v>350.34368899999998</c:v>
                </c:pt>
                <c:pt idx="57">
                  <c:v>412.761505</c:v>
                </c:pt>
                <c:pt idx="58">
                  <c:v>412.50503500000002</c:v>
                </c:pt>
                <c:pt idx="59">
                  <c:v>412.51174900000001</c:v>
                </c:pt>
                <c:pt idx="60">
                  <c:v>413.01629600000001</c:v>
                </c:pt>
                <c:pt idx="61">
                  <c:v>413.06649800000002</c:v>
                </c:pt>
                <c:pt idx="62">
                  <c:v>412.182434</c:v>
                </c:pt>
                <c:pt idx="63">
                  <c:v>412.50366200000002</c:v>
                </c:pt>
                <c:pt idx="64">
                  <c:v>412.00295999999997</c:v>
                </c:pt>
                <c:pt idx="65">
                  <c:v>412.07308999999998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452016"/>
        <c:axId val="621452800"/>
      </c:scatterChart>
      <c:valAx>
        <c:axId val="621452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1452800"/>
        <c:crosses val="autoZero"/>
        <c:crossBetween val="midCat"/>
      </c:valAx>
      <c:valAx>
        <c:axId val="6214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1452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contours'!$F$2:$F$67</c:f>
              <c:numCache>
                <c:formatCode>General</c:formatCode>
                <c:ptCount val="66"/>
                <c:pt idx="0">
                  <c:v>533.48046849999992</c:v>
                </c:pt>
                <c:pt idx="1">
                  <c:v>533.06692499999997</c:v>
                </c:pt>
                <c:pt idx="2">
                  <c:v>532.66931150000005</c:v>
                </c:pt>
                <c:pt idx="3">
                  <c:v>534.90155049999998</c:v>
                </c:pt>
                <c:pt idx="4">
                  <c:v>534.41946400000006</c:v>
                </c:pt>
                <c:pt idx="5">
                  <c:v>533.3254394999999</c:v>
                </c:pt>
                <c:pt idx="6">
                  <c:v>535.14181499999995</c:v>
                </c:pt>
                <c:pt idx="7">
                  <c:v>532.86819450000007</c:v>
                </c:pt>
                <c:pt idx="8">
                  <c:v>436.11511250000001</c:v>
                </c:pt>
                <c:pt idx="9">
                  <c:v>438.84373449999998</c:v>
                </c:pt>
                <c:pt idx="10">
                  <c:v>439.18399049999999</c:v>
                </c:pt>
                <c:pt idx="11">
                  <c:v>438.52271999999999</c:v>
                </c:pt>
                <c:pt idx="12">
                  <c:v>439.41282649999999</c:v>
                </c:pt>
                <c:pt idx="13">
                  <c:v>438.79260250000004</c:v>
                </c:pt>
                <c:pt idx="14">
                  <c:v>439.35467500000004</c:v>
                </c:pt>
                <c:pt idx="15">
                  <c:v>391.37246749999997</c:v>
                </c:pt>
                <c:pt idx="16">
                  <c:v>392.13481150000001</c:v>
                </c:pt>
                <c:pt idx="17">
                  <c:v>391.17932099999996</c:v>
                </c:pt>
                <c:pt idx="18">
                  <c:v>391.0561525</c:v>
                </c:pt>
                <c:pt idx="19">
                  <c:v>390.91532900000004</c:v>
                </c:pt>
                <c:pt idx="20">
                  <c:v>391.25112899999999</c:v>
                </c:pt>
                <c:pt idx="21">
                  <c:v>391.57640049999998</c:v>
                </c:pt>
                <c:pt idx="22">
                  <c:v>391.40977499999997</c:v>
                </c:pt>
                <c:pt idx="23">
                  <c:v>552.0334775</c:v>
                </c:pt>
                <c:pt idx="24">
                  <c:v>549.76568599999996</c:v>
                </c:pt>
                <c:pt idx="25">
                  <c:v>550.32431049999991</c:v>
                </c:pt>
                <c:pt idx="26">
                  <c:v>550.24832149999997</c:v>
                </c:pt>
                <c:pt idx="27">
                  <c:v>551.11798099999999</c:v>
                </c:pt>
                <c:pt idx="28">
                  <c:v>549.51257350000003</c:v>
                </c:pt>
                <c:pt idx="29">
                  <c:v>550.47680650000007</c:v>
                </c:pt>
                <c:pt idx="30">
                  <c:v>549.59771699999999</c:v>
                </c:pt>
                <c:pt idx="31">
                  <c:v>475.17996249999999</c:v>
                </c:pt>
                <c:pt idx="32">
                  <c:v>475.52178950000001</c:v>
                </c:pt>
                <c:pt idx="33">
                  <c:v>476.14732349999997</c:v>
                </c:pt>
                <c:pt idx="34">
                  <c:v>475.1113125</c:v>
                </c:pt>
                <c:pt idx="35">
                  <c:v>475.52050800000001</c:v>
                </c:pt>
                <c:pt idx="36">
                  <c:v>475.261368</c:v>
                </c:pt>
                <c:pt idx="37">
                  <c:v>475.34165949999999</c:v>
                </c:pt>
                <c:pt idx="38">
                  <c:v>475.35574350000002</c:v>
                </c:pt>
                <c:pt idx="39">
                  <c:v>420.71798699999999</c:v>
                </c:pt>
                <c:pt idx="40">
                  <c:v>420.36140399999999</c:v>
                </c:pt>
                <c:pt idx="41">
                  <c:v>420.68492149999997</c:v>
                </c:pt>
                <c:pt idx="42">
                  <c:v>420.91143799999998</c:v>
                </c:pt>
                <c:pt idx="43">
                  <c:v>420.1393435</c:v>
                </c:pt>
                <c:pt idx="44">
                  <c:v>418.52032500000001</c:v>
                </c:pt>
                <c:pt idx="45">
                  <c:v>420.66096500000003</c:v>
                </c:pt>
                <c:pt idx="46">
                  <c:v>420.49305749999996</c:v>
                </c:pt>
                <c:pt idx="47">
                  <c:v>420.31231649999995</c:v>
                </c:pt>
                <c:pt idx="48">
                  <c:v>350.9195555</c:v>
                </c:pt>
                <c:pt idx="49">
                  <c:v>350.8924255</c:v>
                </c:pt>
                <c:pt idx="50">
                  <c:v>350.9953155</c:v>
                </c:pt>
                <c:pt idx="51">
                  <c:v>351.00375350000002</c:v>
                </c:pt>
                <c:pt idx="52">
                  <c:v>350.954544</c:v>
                </c:pt>
                <c:pt idx="53">
                  <c:v>351.02684049999999</c:v>
                </c:pt>
                <c:pt idx="54">
                  <c:v>351.00849900000003</c:v>
                </c:pt>
                <c:pt idx="55">
                  <c:v>351.0734405</c:v>
                </c:pt>
                <c:pt idx="56">
                  <c:v>351.049286</c:v>
                </c:pt>
                <c:pt idx="57">
                  <c:v>413.07359299999996</c:v>
                </c:pt>
                <c:pt idx="58">
                  <c:v>413.1630705</c:v>
                </c:pt>
                <c:pt idx="59">
                  <c:v>413.16067499999997</c:v>
                </c:pt>
                <c:pt idx="60">
                  <c:v>413.12707499999999</c:v>
                </c:pt>
                <c:pt idx="61">
                  <c:v>413.19195550000001</c:v>
                </c:pt>
                <c:pt idx="62">
                  <c:v>412.85531600000002</c:v>
                </c:pt>
                <c:pt idx="63">
                  <c:v>412.97756950000002</c:v>
                </c:pt>
                <c:pt idx="64">
                  <c:v>412.6190335</c:v>
                </c:pt>
                <c:pt idx="65">
                  <c:v>412.577698</c:v>
                </c:pt>
              </c:numCache>
            </c:numRef>
          </c:xVal>
          <c:yVal>
            <c:numRef>
              <c:f>' 10 contours'!$E$2:$E$67</c:f>
              <c:numCache>
                <c:formatCode>General</c:formatCode>
                <c:ptCount val="66"/>
                <c:pt idx="0">
                  <c:v>0.89697300000000268</c:v>
                </c:pt>
                <c:pt idx="1">
                  <c:v>0.54718000000002576</c:v>
                </c:pt>
                <c:pt idx="2">
                  <c:v>0.33972099999994043</c:v>
                </c:pt>
                <c:pt idx="3">
                  <c:v>-3.4193109999999933</c:v>
                </c:pt>
                <c:pt idx="4">
                  <c:v>-2.315490000000068</c:v>
                </c:pt>
                <c:pt idx="5">
                  <c:v>-1.1232909999999947</c:v>
                </c:pt>
                <c:pt idx="6">
                  <c:v>-2.9849239999999782</c:v>
                </c:pt>
                <c:pt idx="7">
                  <c:v>0.10040300000002844</c:v>
                </c:pt>
                <c:pt idx="8">
                  <c:v>1.5518190000000232</c:v>
                </c:pt>
                <c:pt idx="9">
                  <c:v>-1.8833309999999983</c:v>
                </c:pt>
                <c:pt idx="10">
                  <c:v>-2.2240610000000061</c:v>
                </c:pt>
                <c:pt idx="11">
                  <c:v>-1.5774840000000268</c:v>
                </c:pt>
                <c:pt idx="12">
                  <c:v>-3.3473209999999654</c:v>
                </c:pt>
                <c:pt idx="13">
                  <c:v>-2.0268550000000118</c:v>
                </c:pt>
                <c:pt idx="14">
                  <c:v>-1.7900999999999954</c:v>
                </c:pt>
                <c:pt idx="15">
                  <c:v>-1.9096069999999941</c:v>
                </c:pt>
                <c:pt idx="16">
                  <c:v>-0.21115099999997256</c:v>
                </c:pt>
                <c:pt idx="17">
                  <c:v>-0.7498780000000238</c:v>
                </c:pt>
                <c:pt idx="18">
                  <c:v>-0.71972700000003442</c:v>
                </c:pt>
                <c:pt idx="19">
                  <c:v>-1.1873479999999859</c:v>
                </c:pt>
                <c:pt idx="20">
                  <c:v>-1.1314700000000357</c:v>
                </c:pt>
                <c:pt idx="21">
                  <c:v>-1.5751650000000268</c:v>
                </c:pt>
                <c:pt idx="22">
                  <c:v>-2.212981999999954</c:v>
                </c:pt>
                <c:pt idx="23">
                  <c:v>-2.9104609999999411</c:v>
                </c:pt>
                <c:pt idx="24">
                  <c:v>2.3793939999999338</c:v>
                </c:pt>
                <c:pt idx="25">
                  <c:v>0.97576900000001388</c:v>
                </c:pt>
                <c:pt idx="26">
                  <c:v>-1.8953249999999571</c:v>
                </c:pt>
                <c:pt idx="27">
                  <c:v>-2.8952639999999974</c:v>
                </c:pt>
                <c:pt idx="28">
                  <c:v>-0.87304700000004232</c:v>
                </c:pt>
                <c:pt idx="29">
                  <c:v>-3.0117189999999709</c:v>
                </c:pt>
                <c:pt idx="30">
                  <c:v>-0.28527800000006209</c:v>
                </c:pt>
                <c:pt idx="31">
                  <c:v>0.75006100000001652</c:v>
                </c:pt>
                <c:pt idx="32">
                  <c:v>1.4579469999999901</c:v>
                </c:pt>
                <c:pt idx="33">
                  <c:v>2.5737610000000473</c:v>
                </c:pt>
                <c:pt idx="34">
                  <c:v>0.19015500000000429</c:v>
                </c:pt>
                <c:pt idx="35">
                  <c:v>1.1641240000000153</c:v>
                </c:pt>
                <c:pt idx="36">
                  <c:v>0.94632000000001426</c:v>
                </c:pt>
                <c:pt idx="37">
                  <c:v>1.1819150000000036</c:v>
                </c:pt>
                <c:pt idx="38">
                  <c:v>1.1488650000000007</c:v>
                </c:pt>
                <c:pt idx="39">
                  <c:v>1.358947999999998</c:v>
                </c:pt>
                <c:pt idx="40">
                  <c:v>1.0685119999999984</c:v>
                </c:pt>
                <c:pt idx="41">
                  <c:v>2.000396999999964</c:v>
                </c:pt>
                <c:pt idx="42">
                  <c:v>-0.53173799999996163</c:v>
                </c:pt>
                <c:pt idx="43">
                  <c:v>0.31433100000003833</c:v>
                </c:pt>
                <c:pt idx="44">
                  <c:v>3.8485719999999901</c:v>
                </c:pt>
                <c:pt idx="45">
                  <c:v>1.10409599999997</c:v>
                </c:pt>
                <c:pt idx="46">
                  <c:v>1.6048890000000142</c:v>
                </c:pt>
                <c:pt idx="47">
                  <c:v>1.1980590000000007</c:v>
                </c:pt>
                <c:pt idx="48">
                  <c:v>1.8171389999999974</c:v>
                </c:pt>
                <c:pt idx="49">
                  <c:v>1.6920169999999644</c:v>
                </c:pt>
                <c:pt idx="50">
                  <c:v>1.8285829999999805</c:v>
                </c:pt>
                <c:pt idx="51">
                  <c:v>1.3178710000000251</c:v>
                </c:pt>
                <c:pt idx="52">
                  <c:v>1.4800719999999501</c:v>
                </c:pt>
                <c:pt idx="53">
                  <c:v>1.6623230000000149</c:v>
                </c:pt>
                <c:pt idx="54">
                  <c:v>1.8106379999999831</c:v>
                </c:pt>
                <c:pt idx="55">
                  <c:v>2.0295109999999568</c:v>
                </c:pt>
                <c:pt idx="56">
                  <c:v>1.4111940000000232</c:v>
                </c:pt>
                <c:pt idx="57">
                  <c:v>0.62417599999997719</c:v>
                </c:pt>
                <c:pt idx="58">
                  <c:v>1.3160709999999654</c:v>
                </c:pt>
                <c:pt idx="59">
                  <c:v>1.2978519999999776</c:v>
                </c:pt>
                <c:pt idx="60">
                  <c:v>0.22155800000001591</c:v>
                </c:pt>
                <c:pt idx="61">
                  <c:v>0.25091499999996358</c:v>
                </c:pt>
                <c:pt idx="62">
                  <c:v>1.3457639999999742</c:v>
                </c:pt>
                <c:pt idx="63">
                  <c:v>0.94781499999999141</c:v>
                </c:pt>
                <c:pt idx="64">
                  <c:v>1.2321470000000545</c:v>
                </c:pt>
                <c:pt idx="65">
                  <c:v>1.0092160000000376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contours'!$F$2:$F$67</c:f>
              <c:numCache>
                <c:formatCode>General</c:formatCode>
                <c:ptCount val="66"/>
                <c:pt idx="0">
                  <c:v>533.48046849999992</c:v>
                </c:pt>
                <c:pt idx="1">
                  <c:v>533.06692499999997</c:v>
                </c:pt>
                <c:pt idx="2">
                  <c:v>532.66931150000005</c:v>
                </c:pt>
                <c:pt idx="3">
                  <c:v>534.90155049999998</c:v>
                </c:pt>
                <c:pt idx="4">
                  <c:v>534.41946400000006</c:v>
                </c:pt>
                <c:pt idx="5">
                  <c:v>533.3254394999999</c:v>
                </c:pt>
                <c:pt idx="6">
                  <c:v>535.14181499999995</c:v>
                </c:pt>
                <c:pt idx="7">
                  <c:v>532.86819450000007</c:v>
                </c:pt>
                <c:pt idx="8">
                  <c:v>436.11511250000001</c:v>
                </c:pt>
                <c:pt idx="9">
                  <c:v>438.84373449999998</c:v>
                </c:pt>
                <c:pt idx="10">
                  <c:v>439.18399049999999</c:v>
                </c:pt>
                <c:pt idx="11">
                  <c:v>438.52271999999999</c:v>
                </c:pt>
                <c:pt idx="12">
                  <c:v>439.41282649999999</c:v>
                </c:pt>
                <c:pt idx="13">
                  <c:v>438.79260250000004</c:v>
                </c:pt>
                <c:pt idx="14">
                  <c:v>439.35467500000004</c:v>
                </c:pt>
                <c:pt idx="15">
                  <c:v>391.37246749999997</c:v>
                </c:pt>
                <c:pt idx="16">
                  <c:v>392.13481150000001</c:v>
                </c:pt>
                <c:pt idx="17">
                  <c:v>391.17932099999996</c:v>
                </c:pt>
                <c:pt idx="18">
                  <c:v>391.0561525</c:v>
                </c:pt>
                <c:pt idx="19">
                  <c:v>390.91532900000004</c:v>
                </c:pt>
                <c:pt idx="20">
                  <c:v>391.25112899999999</c:v>
                </c:pt>
                <c:pt idx="21">
                  <c:v>391.57640049999998</c:v>
                </c:pt>
                <c:pt idx="22">
                  <c:v>391.40977499999997</c:v>
                </c:pt>
                <c:pt idx="23">
                  <c:v>552.0334775</c:v>
                </c:pt>
                <c:pt idx="24">
                  <c:v>549.76568599999996</c:v>
                </c:pt>
                <c:pt idx="25">
                  <c:v>550.32431049999991</c:v>
                </c:pt>
                <c:pt idx="26">
                  <c:v>550.24832149999997</c:v>
                </c:pt>
                <c:pt idx="27">
                  <c:v>551.11798099999999</c:v>
                </c:pt>
                <c:pt idx="28">
                  <c:v>549.51257350000003</c:v>
                </c:pt>
                <c:pt idx="29">
                  <c:v>550.47680650000007</c:v>
                </c:pt>
                <c:pt idx="30">
                  <c:v>549.59771699999999</c:v>
                </c:pt>
                <c:pt idx="31">
                  <c:v>475.17996249999999</c:v>
                </c:pt>
                <c:pt idx="32">
                  <c:v>475.52178950000001</c:v>
                </c:pt>
                <c:pt idx="33">
                  <c:v>476.14732349999997</c:v>
                </c:pt>
                <c:pt idx="34">
                  <c:v>475.1113125</c:v>
                </c:pt>
                <c:pt idx="35">
                  <c:v>475.52050800000001</c:v>
                </c:pt>
                <c:pt idx="36">
                  <c:v>475.261368</c:v>
                </c:pt>
                <c:pt idx="37">
                  <c:v>475.34165949999999</c:v>
                </c:pt>
                <c:pt idx="38">
                  <c:v>475.35574350000002</c:v>
                </c:pt>
                <c:pt idx="39">
                  <c:v>420.71798699999999</c:v>
                </c:pt>
                <c:pt idx="40">
                  <c:v>420.36140399999999</c:v>
                </c:pt>
                <c:pt idx="41">
                  <c:v>420.68492149999997</c:v>
                </c:pt>
                <c:pt idx="42">
                  <c:v>420.91143799999998</c:v>
                </c:pt>
                <c:pt idx="43">
                  <c:v>420.1393435</c:v>
                </c:pt>
                <c:pt idx="44">
                  <c:v>418.52032500000001</c:v>
                </c:pt>
                <c:pt idx="45">
                  <c:v>420.66096500000003</c:v>
                </c:pt>
                <c:pt idx="46">
                  <c:v>420.49305749999996</c:v>
                </c:pt>
                <c:pt idx="47">
                  <c:v>420.31231649999995</c:v>
                </c:pt>
                <c:pt idx="48">
                  <c:v>350.9195555</c:v>
                </c:pt>
                <c:pt idx="49">
                  <c:v>350.8924255</c:v>
                </c:pt>
                <c:pt idx="50">
                  <c:v>350.9953155</c:v>
                </c:pt>
                <c:pt idx="51">
                  <c:v>351.00375350000002</c:v>
                </c:pt>
                <c:pt idx="52">
                  <c:v>350.954544</c:v>
                </c:pt>
                <c:pt idx="53">
                  <c:v>351.02684049999999</c:v>
                </c:pt>
                <c:pt idx="54">
                  <c:v>351.00849900000003</c:v>
                </c:pt>
                <c:pt idx="55">
                  <c:v>351.0734405</c:v>
                </c:pt>
                <c:pt idx="56">
                  <c:v>351.049286</c:v>
                </c:pt>
                <c:pt idx="57">
                  <c:v>413.07359299999996</c:v>
                </c:pt>
                <c:pt idx="58">
                  <c:v>413.1630705</c:v>
                </c:pt>
                <c:pt idx="59">
                  <c:v>413.16067499999997</c:v>
                </c:pt>
                <c:pt idx="60">
                  <c:v>413.12707499999999</c:v>
                </c:pt>
                <c:pt idx="61">
                  <c:v>413.19195550000001</c:v>
                </c:pt>
                <c:pt idx="62">
                  <c:v>412.85531600000002</c:v>
                </c:pt>
                <c:pt idx="63">
                  <c:v>412.97756950000002</c:v>
                </c:pt>
                <c:pt idx="64">
                  <c:v>412.6190335</c:v>
                </c:pt>
                <c:pt idx="65">
                  <c:v>412.577698</c:v>
                </c:pt>
              </c:numCache>
            </c:numRef>
          </c:xVal>
          <c:yVal>
            <c:numRef>
              <c:f>' 10 contours'!$G$2:$G$67</c:f>
              <c:numCache>
                <c:formatCode>General</c:formatCode>
                <c:ptCount val="66"/>
                <c:pt idx="0">
                  <c:v>-3.2230122065979727</c:v>
                </c:pt>
                <c:pt idx="1">
                  <c:v>-3.2230122065979727</c:v>
                </c:pt>
                <c:pt idx="2">
                  <c:v>-3.2230122065979727</c:v>
                </c:pt>
                <c:pt idx="3">
                  <c:v>-3.2230122065979727</c:v>
                </c:pt>
                <c:pt idx="4">
                  <c:v>-3.2230122065979727</c:v>
                </c:pt>
                <c:pt idx="5">
                  <c:v>-3.2230122065979727</c:v>
                </c:pt>
                <c:pt idx="6">
                  <c:v>-3.2230122065979727</c:v>
                </c:pt>
                <c:pt idx="7">
                  <c:v>-3.2230122065979727</c:v>
                </c:pt>
                <c:pt idx="8">
                  <c:v>-3.2230122065979727</c:v>
                </c:pt>
                <c:pt idx="9">
                  <c:v>-3.2230122065979727</c:v>
                </c:pt>
                <c:pt idx="10">
                  <c:v>-3.2230122065979727</c:v>
                </c:pt>
                <c:pt idx="11">
                  <c:v>-3.2230122065979727</c:v>
                </c:pt>
                <c:pt idx="12">
                  <c:v>-3.2230122065979727</c:v>
                </c:pt>
                <c:pt idx="13">
                  <c:v>-3.2230122065979727</c:v>
                </c:pt>
                <c:pt idx="14">
                  <c:v>-3.2230122065979727</c:v>
                </c:pt>
                <c:pt idx="15">
                  <c:v>-3.2230122065979727</c:v>
                </c:pt>
                <c:pt idx="16">
                  <c:v>-3.2230122065979727</c:v>
                </c:pt>
                <c:pt idx="17">
                  <c:v>-3.2230122065979727</c:v>
                </c:pt>
                <c:pt idx="18">
                  <c:v>-3.2230122065979727</c:v>
                </c:pt>
                <c:pt idx="19">
                  <c:v>-3.2230122065979727</c:v>
                </c:pt>
                <c:pt idx="20">
                  <c:v>-3.2230122065979727</c:v>
                </c:pt>
                <c:pt idx="21">
                  <c:v>-3.2230122065979727</c:v>
                </c:pt>
                <c:pt idx="22">
                  <c:v>-3.2230122065979727</c:v>
                </c:pt>
                <c:pt idx="23">
                  <c:v>-3.2230122065979727</c:v>
                </c:pt>
                <c:pt idx="24">
                  <c:v>-3.2230122065979727</c:v>
                </c:pt>
                <c:pt idx="25">
                  <c:v>-3.2230122065979727</c:v>
                </c:pt>
                <c:pt idx="26">
                  <c:v>-3.2230122065979727</c:v>
                </c:pt>
                <c:pt idx="27">
                  <c:v>-3.2230122065979727</c:v>
                </c:pt>
                <c:pt idx="28">
                  <c:v>-3.2230122065979727</c:v>
                </c:pt>
                <c:pt idx="29">
                  <c:v>-3.2230122065979727</c:v>
                </c:pt>
                <c:pt idx="30">
                  <c:v>-3.2230122065979727</c:v>
                </c:pt>
                <c:pt idx="31">
                  <c:v>-3.2230122065979727</c:v>
                </c:pt>
                <c:pt idx="32">
                  <c:v>-3.2230122065979727</c:v>
                </c:pt>
                <c:pt idx="33">
                  <c:v>-3.2230122065979727</c:v>
                </c:pt>
                <c:pt idx="34">
                  <c:v>-3.2230122065979727</c:v>
                </c:pt>
                <c:pt idx="35">
                  <c:v>-3.2230122065979727</c:v>
                </c:pt>
                <c:pt idx="36">
                  <c:v>-3.2230122065979727</c:v>
                </c:pt>
                <c:pt idx="37">
                  <c:v>-3.2230122065979727</c:v>
                </c:pt>
                <c:pt idx="38">
                  <c:v>-3.2230122065979727</c:v>
                </c:pt>
                <c:pt idx="39">
                  <c:v>-3.2230122065979727</c:v>
                </c:pt>
                <c:pt idx="40">
                  <c:v>-3.2230122065979727</c:v>
                </c:pt>
                <c:pt idx="41">
                  <c:v>-3.2230122065979727</c:v>
                </c:pt>
                <c:pt idx="42">
                  <c:v>-3.2230122065979727</c:v>
                </c:pt>
                <c:pt idx="43">
                  <c:v>-3.2230122065979727</c:v>
                </c:pt>
                <c:pt idx="44">
                  <c:v>-3.2230122065979727</c:v>
                </c:pt>
                <c:pt idx="45">
                  <c:v>-3.2230122065979727</c:v>
                </c:pt>
                <c:pt idx="46">
                  <c:v>-3.2230122065979727</c:v>
                </c:pt>
                <c:pt idx="47">
                  <c:v>-3.2230122065979727</c:v>
                </c:pt>
                <c:pt idx="48">
                  <c:v>-3.2230122065979727</c:v>
                </c:pt>
                <c:pt idx="49">
                  <c:v>-3.2230122065979727</c:v>
                </c:pt>
                <c:pt idx="50">
                  <c:v>-3.2230122065979727</c:v>
                </c:pt>
                <c:pt idx="51">
                  <c:v>-3.2230122065979727</c:v>
                </c:pt>
                <c:pt idx="52">
                  <c:v>-3.2230122065979727</c:v>
                </c:pt>
                <c:pt idx="53">
                  <c:v>-3.2230122065979727</c:v>
                </c:pt>
                <c:pt idx="54">
                  <c:v>-3.2230122065979727</c:v>
                </c:pt>
                <c:pt idx="55">
                  <c:v>-3.2230122065979727</c:v>
                </c:pt>
                <c:pt idx="56">
                  <c:v>-3.2230122065979727</c:v>
                </c:pt>
                <c:pt idx="57">
                  <c:v>-3.2230122065979727</c:v>
                </c:pt>
                <c:pt idx="58">
                  <c:v>-3.2230122065979727</c:v>
                </c:pt>
                <c:pt idx="59">
                  <c:v>-3.2230122065979727</c:v>
                </c:pt>
                <c:pt idx="60">
                  <c:v>-3.2230122065979727</c:v>
                </c:pt>
                <c:pt idx="61">
                  <c:v>-3.2230122065979727</c:v>
                </c:pt>
                <c:pt idx="62">
                  <c:v>-3.2230122065979727</c:v>
                </c:pt>
                <c:pt idx="63">
                  <c:v>-3.2230122065979727</c:v>
                </c:pt>
                <c:pt idx="64">
                  <c:v>-3.2230122065979727</c:v>
                </c:pt>
                <c:pt idx="65">
                  <c:v>-3.2230122065979727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contours'!$F$2:$F$67</c:f>
              <c:numCache>
                <c:formatCode>General</c:formatCode>
                <c:ptCount val="66"/>
                <c:pt idx="0">
                  <c:v>533.48046849999992</c:v>
                </c:pt>
                <c:pt idx="1">
                  <c:v>533.06692499999997</c:v>
                </c:pt>
                <c:pt idx="2">
                  <c:v>532.66931150000005</c:v>
                </c:pt>
                <c:pt idx="3">
                  <c:v>534.90155049999998</c:v>
                </c:pt>
                <c:pt idx="4">
                  <c:v>534.41946400000006</c:v>
                </c:pt>
                <c:pt idx="5">
                  <c:v>533.3254394999999</c:v>
                </c:pt>
                <c:pt idx="6">
                  <c:v>535.14181499999995</c:v>
                </c:pt>
                <c:pt idx="7">
                  <c:v>532.86819450000007</c:v>
                </c:pt>
                <c:pt idx="8">
                  <c:v>436.11511250000001</c:v>
                </c:pt>
                <c:pt idx="9">
                  <c:v>438.84373449999998</c:v>
                </c:pt>
                <c:pt idx="10">
                  <c:v>439.18399049999999</c:v>
                </c:pt>
                <c:pt idx="11">
                  <c:v>438.52271999999999</c:v>
                </c:pt>
                <c:pt idx="12">
                  <c:v>439.41282649999999</c:v>
                </c:pt>
                <c:pt idx="13">
                  <c:v>438.79260250000004</c:v>
                </c:pt>
                <c:pt idx="14">
                  <c:v>439.35467500000004</c:v>
                </c:pt>
                <c:pt idx="15">
                  <c:v>391.37246749999997</c:v>
                </c:pt>
                <c:pt idx="16">
                  <c:v>392.13481150000001</c:v>
                </c:pt>
                <c:pt idx="17">
                  <c:v>391.17932099999996</c:v>
                </c:pt>
                <c:pt idx="18">
                  <c:v>391.0561525</c:v>
                </c:pt>
                <c:pt idx="19">
                  <c:v>390.91532900000004</c:v>
                </c:pt>
                <c:pt idx="20">
                  <c:v>391.25112899999999</c:v>
                </c:pt>
                <c:pt idx="21">
                  <c:v>391.57640049999998</c:v>
                </c:pt>
                <c:pt idx="22">
                  <c:v>391.40977499999997</c:v>
                </c:pt>
                <c:pt idx="23">
                  <c:v>552.0334775</c:v>
                </c:pt>
                <c:pt idx="24">
                  <c:v>549.76568599999996</c:v>
                </c:pt>
                <c:pt idx="25">
                  <c:v>550.32431049999991</c:v>
                </c:pt>
                <c:pt idx="26">
                  <c:v>550.24832149999997</c:v>
                </c:pt>
                <c:pt idx="27">
                  <c:v>551.11798099999999</c:v>
                </c:pt>
                <c:pt idx="28">
                  <c:v>549.51257350000003</c:v>
                </c:pt>
                <c:pt idx="29">
                  <c:v>550.47680650000007</c:v>
                </c:pt>
                <c:pt idx="30">
                  <c:v>549.59771699999999</c:v>
                </c:pt>
                <c:pt idx="31">
                  <c:v>475.17996249999999</c:v>
                </c:pt>
                <c:pt idx="32">
                  <c:v>475.52178950000001</c:v>
                </c:pt>
                <c:pt idx="33">
                  <c:v>476.14732349999997</c:v>
                </c:pt>
                <c:pt idx="34">
                  <c:v>475.1113125</c:v>
                </c:pt>
                <c:pt idx="35">
                  <c:v>475.52050800000001</c:v>
                </c:pt>
                <c:pt idx="36">
                  <c:v>475.261368</c:v>
                </c:pt>
                <c:pt idx="37">
                  <c:v>475.34165949999999</c:v>
                </c:pt>
                <c:pt idx="38">
                  <c:v>475.35574350000002</c:v>
                </c:pt>
                <c:pt idx="39">
                  <c:v>420.71798699999999</c:v>
                </c:pt>
                <c:pt idx="40">
                  <c:v>420.36140399999999</c:v>
                </c:pt>
                <c:pt idx="41">
                  <c:v>420.68492149999997</c:v>
                </c:pt>
                <c:pt idx="42">
                  <c:v>420.91143799999998</c:v>
                </c:pt>
                <c:pt idx="43">
                  <c:v>420.1393435</c:v>
                </c:pt>
                <c:pt idx="44">
                  <c:v>418.52032500000001</c:v>
                </c:pt>
                <c:pt idx="45">
                  <c:v>420.66096500000003</c:v>
                </c:pt>
                <c:pt idx="46">
                  <c:v>420.49305749999996</c:v>
                </c:pt>
                <c:pt idx="47">
                  <c:v>420.31231649999995</c:v>
                </c:pt>
                <c:pt idx="48">
                  <c:v>350.9195555</c:v>
                </c:pt>
                <c:pt idx="49">
                  <c:v>350.8924255</c:v>
                </c:pt>
                <c:pt idx="50">
                  <c:v>350.9953155</c:v>
                </c:pt>
                <c:pt idx="51">
                  <c:v>351.00375350000002</c:v>
                </c:pt>
                <c:pt idx="52">
                  <c:v>350.954544</c:v>
                </c:pt>
                <c:pt idx="53">
                  <c:v>351.02684049999999</c:v>
                </c:pt>
                <c:pt idx="54">
                  <c:v>351.00849900000003</c:v>
                </c:pt>
                <c:pt idx="55">
                  <c:v>351.0734405</c:v>
                </c:pt>
                <c:pt idx="56">
                  <c:v>351.049286</c:v>
                </c:pt>
                <c:pt idx="57">
                  <c:v>413.07359299999996</c:v>
                </c:pt>
                <c:pt idx="58">
                  <c:v>413.1630705</c:v>
                </c:pt>
                <c:pt idx="59">
                  <c:v>413.16067499999997</c:v>
                </c:pt>
                <c:pt idx="60">
                  <c:v>413.12707499999999</c:v>
                </c:pt>
                <c:pt idx="61">
                  <c:v>413.19195550000001</c:v>
                </c:pt>
                <c:pt idx="62">
                  <c:v>412.85531600000002</c:v>
                </c:pt>
                <c:pt idx="63">
                  <c:v>412.97756950000002</c:v>
                </c:pt>
                <c:pt idx="64">
                  <c:v>412.6190335</c:v>
                </c:pt>
                <c:pt idx="65">
                  <c:v>412.577698</c:v>
                </c:pt>
              </c:numCache>
            </c:numRef>
          </c:xVal>
          <c:yVal>
            <c:numRef>
              <c:f>' 10 contours'!$H$2:$H$67</c:f>
              <c:numCache>
                <c:formatCode>General</c:formatCode>
                <c:ptCount val="66"/>
                <c:pt idx="0">
                  <c:v>3.4413378126585754</c:v>
                </c:pt>
                <c:pt idx="1">
                  <c:v>3.4413378126585754</c:v>
                </c:pt>
                <c:pt idx="2">
                  <c:v>3.4413378126585754</c:v>
                </c:pt>
                <c:pt idx="3">
                  <c:v>3.4413378126585754</c:v>
                </c:pt>
                <c:pt idx="4">
                  <c:v>3.4413378126585754</c:v>
                </c:pt>
                <c:pt idx="5">
                  <c:v>3.4413378126585754</c:v>
                </c:pt>
                <c:pt idx="6">
                  <c:v>3.4413378126585754</c:v>
                </c:pt>
                <c:pt idx="7">
                  <c:v>3.4413378126585754</c:v>
                </c:pt>
                <c:pt idx="8">
                  <c:v>3.4413378126585754</c:v>
                </c:pt>
                <c:pt idx="9">
                  <c:v>3.4413378126585754</c:v>
                </c:pt>
                <c:pt idx="10">
                  <c:v>3.4413378126585754</c:v>
                </c:pt>
                <c:pt idx="11">
                  <c:v>3.4413378126585754</c:v>
                </c:pt>
                <c:pt idx="12">
                  <c:v>3.4413378126585754</c:v>
                </c:pt>
                <c:pt idx="13">
                  <c:v>3.4413378126585754</c:v>
                </c:pt>
                <c:pt idx="14">
                  <c:v>3.4413378126585754</c:v>
                </c:pt>
                <c:pt idx="15">
                  <c:v>3.4413378126585754</c:v>
                </c:pt>
                <c:pt idx="16">
                  <c:v>3.4413378126585754</c:v>
                </c:pt>
                <c:pt idx="17">
                  <c:v>3.4413378126585754</c:v>
                </c:pt>
                <c:pt idx="18">
                  <c:v>3.4413378126585754</c:v>
                </c:pt>
                <c:pt idx="19">
                  <c:v>3.4413378126585754</c:v>
                </c:pt>
                <c:pt idx="20">
                  <c:v>3.4413378126585754</c:v>
                </c:pt>
                <c:pt idx="21">
                  <c:v>3.4413378126585754</c:v>
                </c:pt>
                <c:pt idx="22">
                  <c:v>3.4413378126585754</c:v>
                </c:pt>
                <c:pt idx="23">
                  <c:v>3.4413378126585754</c:v>
                </c:pt>
                <c:pt idx="24">
                  <c:v>3.4413378126585754</c:v>
                </c:pt>
                <c:pt idx="25">
                  <c:v>3.4413378126585754</c:v>
                </c:pt>
                <c:pt idx="26">
                  <c:v>3.4413378126585754</c:v>
                </c:pt>
                <c:pt idx="27">
                  <c:v>3.4413378126585754</c:v>
                </c:pt>
                <c:pt idx="28">
                  <c:v>3.4413378126585754</c:v>
                </c:pt>
                <c:pt idx="29">
                  <c:v>3.4413378126585754</c:v>
                </c:pt>
                <c:pt idx="30">
                  <c:v>3.4413378126585754</c:v>
                </c:pt>
                <c:pt idx="31">
                  <c:v>3.4413378126585754</c:v>
                </c:pt>
                <c:pt idx="32">
                  <c:v>3.4413378126585754</c:v>
                </c:pt>
                <c:pt idx="33">
                  <c:v>3.4413378126585754</c:v>
                </c:pt>
                <c:pt idx="34">
                  <c:v>3.4413378126585754</c:v>
                </c:pt>
                <c:pt idx="35">
                  <c:v>3.4413378126585754</c:v>
                </c:pt>
                <c:pt idx="36">
                  <c:v>3.4413378126585754</c:v>
                </c:pt>
                <c:pt idx="37">
                  <c:v>3.4413378126585754</c:v>
                </c:pt>
                <c:pt idx="38">
                  <c:v>3.4413378126585754</c:v>
                </c:pt>
                <c:pt idx="39">
                  <c:v>3.4413378126585754</c:v>
                </c:pt>
                <c:pt idx="40">
                  <c:v>3.4413378126585754</c:v>
                </c:pt>
                <c:pt idx="41">
                  <c:v>3.4413378126585754</c:v>
                </c:pt>
                <c:pt idx="42">
                  <c:v>3.4413378126585754</c:v>
                </c:pt>
                <c:pt idx="43">
                  <c:v>3.4413378126585754</c:v>
                </c:pt>
                <c:pt idx="44">
                  <c:v>3.4413378126585754</c:v>
                </c:pt>
                <c:pt idx="45">
                  <c:v>3.4413378126585754</c:v>
                </c:pt>
                <c:pt idx="46">
                  <c:v>3.4413378126585754</c:v>
                </c:pt>
                <c:pt idx="47">
                  <c:v>3.4413378126585754</c:v>
                </c:pt>
                <c:pt idx="48">
                  <c:v>3.4413378126585754</c:v>
                </c:pt>
                <c:pt idx="49">
                  <c:v>3.4413378126585754</c:v>
                </c:pt>
                <c:pt idx="50">
                  <c:v>3.4413378126585754</c:v>
                </c:pt>
                <c:pt idx="51">
                  <c:v>3.4413378126585754</c:v>
                </c:pt>
                <c:pt idx="52">
                  <c:v>3.4413378126585754</c:v>
                </c:pt>
                <c:pt idx="53">
                  <c:v>3.4413378126585754</c:v>
                </c:pt>
                <c:pt idx="54">
                  <c:v>3.4413378126585754</c:v>
                </c:pt>
                <c:pt idx="55">
                  <c:v>3.4413378126585754</c:v>
                </c:pt>
                <c:pt idx="56">
                  <c:v>3.4413378126585754</c:v>
                </c:pt>
                <c:pt idx="57">
                  <c:v>3.4413378126585754</c:v>
                </c:pt>
                <c:pt idx="58">
                  <c:v>3.4413378126585754</c:v>
                </c:pt>
                <c:pt idx="59">
                  <c:v>3.4413378126585754</c:v>
                </c:pt>
                <c:pt idx="60">
                  <c:v>3.4413378126585754</c:v>
                </c:pt>
                <c:pt idx="61">
                  <c:v>3.4413378126585754</c:v>
                </c:pt>
                <c:pt idx="62">
                  <c:v>3.4413378126585754</c:v>
                </c:pt>
                <c:pt idx="63">
                  <c:v>3.4413378126585754</c:v>
                </c:pt>
                <c:pt idx="64">
                  <c:v>3.4413378126585754</c:v>
                </c:pt>
                <c:pt idx="65">
                  <c:v>3.4413378126585754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contours'!$F$2:$F$67</c:f>
              <c:numCache>
                <c:formatCode>General</c:formatCode>
                <c:ptCount val="66"/>
                <c:pt idx="0">
                  <c:v>533.48046849999992</c:v>
                </c:pt>
                <c:pt idx="1">
                  <c:v>533.06692499999997</c:v>
                </c:pt>
                <c:pt idx="2">
                  <c:v>532.66931150000005</c:v>
                </c:pt>
                <c:pt idx="3">
                  <c:v>534.90155049999998</c:v>
                </c:pt>
                <c:pt idx="4">
                  <c:v>534.41946400000006</c:v>
                </c:pt>
                <c:pt idx="5">
                  <c:v>533.3254394999999</c:v>
                </c:pt>
                <c:pt idx="6">
                  <c:v>535.14181499999995</c:v>
                </c:pt>
                <c:pt idx="7">
                  <c:v>532.86819450000007</c:v>
                </c:pt>
                <c:pt idx="8">
                  <c:v>436.11511250000001</c:v>
                </c:pt>
                <c:pt idx="9">
                  <c:v>438.84373449999998</c:v>
                </c:pt>
                <c:pt idx="10">
                  <c:v>439.18399049999999</c:v>
                </c:pt>
                <c:pt idx="11">
                  <c:v>438.52271999999999</c:v>
                </c:pt>
                <c:pt idx="12">
                  <c:v>439.41282649999999</c:v>
                </c:pt>
                <c:pt idx="13">
                  <c:v>438.79260250000004</c:v>
                </c:pt>
                <c:pt idx="14">
                  <c:v>439.35467500000004</c:v>
                </c:pt>
                <c:pt idx="15">
                  <c:v>391.37246749999997</c:v>
                </c:pt>
                <c:pt idx="16">
                  <c:v>392.13481150000001</c:v>
                </c:pt>
                <c:pt idx="17">
                  <c:v>391.17932099999996</c:v>
                </c:pt>
                <c:pt idx="18">
                  <c:v>391.0561525</c:v>
                </c:pt>
                <c:pt idx="19">
                  <c:v>390.91532900000004</c:v>
                </c:pt>
                <c:pt idx="20">
                  <c:v>391.25112899999999</c:v>
                </c:pt>
                <c:pt idx="21">
                  <c:v>391.57640049999998</c:v>
                </c:pt>
                <c:pt idx="22">
                  <c:v>391.40977499999997</c:v>
                </c:pt>
                <c:pt idx="23">
                  <c:v>552.0334775</c:v>
                </c:pt>
                <c:pt idx="24">
                  <c:v>549.76568599999996</c:v>
                </c:pt>
                <c:pt idx="25">
                  <c:v>550.32431049999991</c:v>
                </c:pt>
                <c:pt idx="26">
                  <c:v>550.24832149999997</c:v>
                </c:pt>
                <c:pt idx="27">
                  <c:v>551.11798099999999</c:v>
                </c:pt>
                <c:pt idx="28">
                  <c:v>549.51257350000003</c:v>
                </c:pt>
                <c:pt idx="29">
                  <c:v>550.47680650000007</c:v>
                </c:pt>
                <c:pt idx="30">
                  <c:v>549.59771699999999</c:v>
                </c:pt>
                <c:pt idx="31">
                  <c:v>475.17996249999999</c:v>
                </c:pt>
                <c:pt idx="32">
                  <c:v>475.52178950000001</c:v>
                </c:pt>
                <c:pt idx="33">
                  <c:v>476.14732349999997</c:v>
                </c:pt>
                <c:pt idx="34">
                  <c:v>475.1113125</c:v>
                </c:pt>
                <c:pt idx="35">
                  <c:v>475.52050800000001</c:v>
                </c:pt>
                <c:pt idx="36">
                  <c:v>475.261368</c:v>
                </c:pt>
                <c:pt idx="37">
                  <c:v>475.34165949999999</c:v>
                </c:pt>
                <c:pt idx="38">
                  <c:v>475.35574350000002</c:v>
                </c:pt>
                <c:pt idx="39">
                  <c:v>420.71798699999999</c:v>
                </c:pt>
                <c:pt idx="40">
                  <c:v>420.36140399999999</c:v>
                </c:pt>
                <c:pt idx="41">
                  <c:v>420.68492149999997</c:v>
                </c:pt>
                <c:pt idx="42">
                  <c:v>420.91143799999998</c:v>
                </c:pt>
                <c:pt idx="43">
                  <c:v>420.1393435</c:v>
                </c:pt>
                <c:pt idx="44">
                  <c:v>418.52032500000001</c:v>
                </c:pt>
                <c:pt idx="45">
                  <c:v>420.66096500000003</c:v>
                </c:pt>
                <c:pt idx="46">
                  <c:v>420.49305749999996</c:v>
                </c:pt>
                <c:pt idx="47">
                  <c:v>420.31231649999995</c:v>
                </c:pt>
                <c:pt idx="48">
                  <c:v>350.9195555</c:v>
                </c:pt>
                <c:pt idx="49">
                  <c:v>350.8924255</c:v>
                </c:pt>
                <c:pt idx="50">
                  <c:v>350.9953155</c:v>
                </c:pt>
                <c:pt idx="51">
                  <c:v>351.00375350000002</c:v>
                </c:pt>
                <c:pt idx="52">
                  <c:v>350.954544</c:v>
                </c:pt>
                <c:pt idx="53">
                  <c:v>351.02684049999999</c:v>
                </c:pt>
                <c:pt idx="54">
                  <c:v>351.00849900000003</c:v>
                </c:pt>
                <c:pt idx="55">
                  <c:v>351.0734405</c:v>
                </c:pt>
                <c:pt idx="56">
                  <c:v>351.049286</c:v>
                </c:pt>
                <c:pt idx="57">
                  <c:v>413.07359299999996</c:v>
                </c:pt>
                <c:pt idx="58">
                  <c:v>413.1630705</c:v>
                </c:pt>
                <c:pt idx="59">
                  <c:v>413.16067499999997</c:v>
                </c:pt>
                <c:pt idx="60">
                  <c:v>413.12707499999999</c:v>
                </c:pt>
                <c:pt idx="61">
                  <c:v>413.19195550000001</c:v>
                </c:pt>
                <c:pt idx="62">
                  <c:v>412.85531600000002</c:v>
                </c:pt>
                <c:pt idx="63">
                  <c:v>412.97756950000002</c:v>
                </c:pt>
                <c:pt idx="64">
                  <c:v>412.6190335</c:v>
                </c:pt>
                <c:pt idx="65">
                  <c:v>412.577698</c:v>
                </c:pt>
              </c:numCache>
            </c:numRef>
          </c:xVal>
          <c:yVal>
            <c:numRef>
              <c:f>' 10 contours'!$I$2:$I$67</c:f>
              <c:numCache>
                <c:formatCode>General</c:formatCode>
                <c:ptCount val="66"/>
                <c:pt idx="0">
                  <c:v>0.10916280303030135</c:v>
                </c:pt>
                <c:pt idx="1">
                  <c:v>0.10916280303030135</c:v>
                </c:pt>
                <c:pt idx="2">
                  <c:v>0.10916280303030135</c:v>
                </c:pt>
                <c:pt idx="3">
                  <c:v>0.10916280303030135</c:v>
                </c:pt>
                <c:pt idx="4">
                  <c:v>0.10916280303030135</c:v>
                </c:pt>
                <c:pt idx="5">
                  <c:v>0.10916280303030135</c:v>
                </c:pt>
                <c:pt idx="6">
                  <c:v>0.10916280303030135</c:v>
                </c:pt>
                <c:pt idx="7">
                  <c:v>0.10916280303030135</c:v>
                </c:pt>
                <c:pt idx="8">
                  <c:v>0.10916280303030135</c:v>
                </c:pt>
                <c:pt idx="9">
                  <c:v>0.10916280303030135</c:v>
                </c:pt>
                <c:pt idx="10">
                  <c:v>0.10916280303030135</c:v>
                </c:pt>
                <c:pt idx="11">
                  <c:v>0.10916280303030135</c:v>
                </c:pt>
                <c:pt idx="12">
                  <c:v>0.10916280303030135</c:v>
                </c:pt>
                <c:pt idx="13">
                  <c:v>0.10916280303030135</c:v>
                </c:pt>
                <c:pt idx="14">
                  <c:v>0.10916280303030135</c:v>
                </c:pt>
                <c:pt idx="15">
                  <c:v>0.10916280303030135</c:v>
                </c:pt>
                <c:pt idx="16">
                  <c:v>0.10916280303030135</c:v>
                </c:pt>
                <c:pt idx="17">
                  <c:v>0.10916280303030135</c:v>
                </c:pt>
                <c:pt idx="18">
                  <c:v>0.10916280303030135</c:v>
                </c:pt>
                <c:pt idx="19">
                  <c:v>0.10916280303030135</c:v>
                </c:pt>
                <c:pt idx="20">
                  <c:v>0.10916280303030135</c:v>
                </c:pt>
                <c:pt idx="21">
                  <c:v>0.10916280303030135</c:v>
                </c:pt>
                <c:pt idx="22">
                  <c:v>0.10916280303030135</c:v>
                </c:pt>
                <c:pt idx="23">
                  <c:v>0.10916280303030135</c:v>
                </c:pt>
                <c:pt idx="24">
                  <c:v>0.10916280303030135</c:v>
                </c:pt>
                <c:pt idx="25">
                  <c:v>0.10916280303030135</c:v>
                </c:pt>
                <c:pt idx="26">
                  <c:v>0.10916280303030135</c:v>
                </c:pt>
                <c:pt idx="27">
                  <c:v>0.10916280303030135</c:v>
                </c:pt>
                <c:pt idx="28">
                  <c:v>0.10916280303030135</c:v>
                </c:pt>
                <c:pt idx="29">
                  <c:v>0.10916280303030135</c:v>
                </c:pt>
                <c:pt idx="30">
                  <c:v>0.10916280303030135</c:v>
                </c:pt>
                <c:pt idx="31">
                  <c:v>0.10916280303030135</c:v>
                </c:pt>
                <c:pt idx="32">
                  <c:v>0.10916280303030135</c:v>
                </c:pt>
                <c:pt idx="33">
                  <c:v>0.10916280303030135</c:v>
                </c:pt>
                <c:pt idx="34">
                  <c:v>0.10916280303030135</c:v>
                </c:pt>
                <c:pt idx="35">
                  <c:v>0.10916280303030135</c:v>
                </c:pt>
                <c:pt idx="36">
                  <c:v>0.10916280303030135</c:v>
                </c:pt>
                <c:pt idx="37">
                  <c:v>0.10916280303030135</c:v>
                </c:pt>
                <c:pt idx="38">
                  <c:v>0.10916280303030135</c:v>
                </c:pt>
                <c:pt idx="39">
                  <c:v>0.10916280303030135</c:v>
                </c:pt>
                <c:pt idx="40">
                  <c:v>0.10916280303030135</c:v>
                </c:pt>
                <c:pt idx="41">
                  <c:v>0.10916280303030135</c:v>
                </c:pt>
                <c:pt idx="42">
                  <c:v>0.10916280303030135</c:v>
                </c:pt>
                <c:pt idx="43">
                  <c:v>0.10916280303030135</c:v>
                </c:pt>
                <c:pt idx="44">
                  <c:v>0.10916280303030135</c:v>
                </c:pt>
                <c:pt idx="45">
                  <c:v>0.10916280303030135</c:v>
                </c:pt>
                <c:pt idx="46">
                  <c:v>0.10916280303030135</c:v>
                </c:pt>
                <c:pt idx="47">
                  <c:v>0.10916280303030135</c:v>
                </c:pt>
                <c:pt idx="48">
                  <c:v>0.10916280303030135</c:v>
                </c:pt>
                <c:pt idx="49">
                  <c:v>0.10916280303030135</c:v>
                </c:pt>
                <c:pt idx="50">
                  <c:v>0.10916280303030135</c:v>
                </c:pt>
                <c:pt idx="51">
                  <c:v>0.10916280303030135</c:v>
                </c:pt>
                <c:pt idx="52">
                  <c:v>0.10916280303030135</c:v>
                </c:pt>
                <c:pt idx="53">
                  <c:v>0.10916280303030135</c:v>
                </c:pt>
                <c:pt idx="54">
                  <c:v>0.10916280303030135</c:v>
                </c:pt>
                <c:pt idx="55">
                  <c:v>0.10916280303030135</c:v>
                </c:pt>
                <c:pt idx="56">
                  <c:v>0.10916280303030135</c:v>
                </c:pt>
                <c:pt idx="57">
                  <c:v>0.10916280303030135</c:v>
                </c:pt>
                <c:pt idx="58">
                  <c:v>0.10916280303030135</c:v>
                </c:pt>
                <c:pt idx="59">
                  <c:v>0.10916280303030135</c:v>
                </c:pt>
                <c:pt idx="60">
                  <c:v>0.10916280303030135</c:v>
                </c:pt>
                <c:pt idx="61">
                  <c:v>0.10916280303030135</c:v>
                </c:pt>
                <c:pt idx="62">
                  <c:v>0.10916280303030135</c:v>
                </c:pt>
                <c:pt idx="63">
                  <c:v>0.10916280303030135</c:v>
                </c:pt>
                <c:pt idx="64">
                  <c:v>0.10916280303030135</c:v>
                </c:pt>
                <c:pt idx="65">
                  <c:v>0.10916280303030135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912392"/>
        <c:axId val="536911216"/>
      </c:scatterChart>
      <c:valAx>
        <c:axId val="536912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6911216"/>
        <c:crosses val="autoZero"/>
        <c:crossBetween val="midCat"/>
      </c:valAx>
      <c:valAx>
        <c:axId val="53691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6912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8319608"/>
        <c:axId val="528321176"/>
      </c:barChart>
      <c:catAx>
        <c:axId val="5283196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321176"/>
        <c:crosses val="autoZero"/>
        <c:auto val="1"/>
        <c:lblAlgn val="ctr"/>
        <c:lblOffset val="100"/>
        <c:noMultiLvlLbl val="0"/>
      </c:catAx>
      <c:valAx>
        <c:axId val="52832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319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4"/>
  <sheetViews>
    <sheetView tabSelected="1" topLeftCell="A19" zoomScale="70" zoomScaleNormal="70" workbookViewId="0">
      <pane ySplit="6915" topLeftCell="A60"/>
      <selection activeCell="A34" sqref="A34:XFD34"/>
      <selection pane="bottomLeft" activeCell="D79" sqref="D79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20" t="s">
        <v>22</v>
      </c>
      <c r="D1" s="20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22427.324218999998</v>
      </c>
      <c r="D2" s="5">
        <v>22577.080077999999</v>
      </c>
      <c r="E2" s="5">
        <f t="shared" ref="E2:E8" si="0">D2-C2</f>
        <v>149.75585900000078</v>
      </c>
      <c r="F2">
        <f t="shared" ref="F2:F8" si="1">AVERAGE(C2,D2)</f>
        <v>22502.2021485</v>
      </c>
      <c r="G2">
        <f>$G$74</f>
        <v>26.652812886173706</v>
      </c>
      <c r="H2">
        <f>$G$75</f>
        <v>181.71842423147314</v>
      </c>
      <c r="I2">
        <f>$E$70</f>
        <v>104.18561855882342</v>
      </c>
      <c r="J2">
        <f t="shared" ref="J2:J8" si="2">(E2/D2)*100</f>
        <v>0.66330924319096873</v>
      </c>
      <c r="O2">
        <f>D2/C2</f>
        <v>1.0066773841381012</v>
      </c>
      <c r="Y2" s="5"/>
    </row>
    <row r="3" spans="2:26" x14ac:dyDescent="0.25">
      <c r="B3" s="1">
        <v>2</v>
      </c>
      <c r="C3" s="5">
        <v>22417.041015999999</v>
      </c>
      <c r="D3" s="5">
        <v>22528.771484000001</v>
      </c>
      <c r="E3" s="5">
        <f t="shared" si="0"/>
        <v>111.73046800000157</v>
      </c>
      <c r="F3">
        <f t="shared" si="1"/>
        <v>22472.90625</v>
      </c>
      <c r="G3">
        <f>$G$74</f>
        <v>26.652812886173706</v>
      </c>
      <c r="H3">
        <f>$G$75</f>
        <v>181.71842423147314</v>
      </c>
      <c r="I3">
        <f>$E$70</f>
        <v>104.18561855882342</v>
      </c>
      <c r="J3">
        <f t="shared" si="2"/>
        <v>0.49594567586320837</v>
      </c>
      <c r="L3" s="16"/>
      <c r="O3">
        <f t="shared" ref="O3:O54" si="3">D3/C3</f>
        <v>1.0049841755618083</v>
      </c>
      <c r="Y3" s="5"/>
    </row>
    <row r="4" spans="2:26" x14ac:dyDescent="0.25">
      <c r="B4" s="1">
        <v>3</v>
      </c>
      <c r="C4" s="5">
        <v>22391.138672000001</v>
      </c>
      <c r="D4" s="5">
        <v>22489.824218999998</v>
      </c>
      <c r="E4" s="5">
        <f t="shared" si="0"/>
        <v>98.685546999997314</v>
      </c>
      <c r="F4">
        <f t="shared" si="1"/>
        <v>22440.481445500001</v>
      </c>
      <c r="G4">
        <f>$G$74</f>
        <v>26.652812886173706</v>
      </c>
      <c r="H4">
        <f>$G$75</f>
        <v>181.71842423147314</v>
      </c>
      <c r="I4">
        <f>$E$70</f>
        <v>104.18561855882342</v>
      </c>
      <c r="J4">
        <f t="shared" si="2"/>
        <v>0.43880088185226962</v>
      </c>
      <c r="O4">
        <f t="shared" si="3"/>
        <v>1.0044073483017371</v>
      </c>
      <c r="Y4" s="5"/>
    </row>
    <row r="5" spans="2:26" x14ac:dyDescent="0.25">
      <c r="B5" s="1">
        <v>4</v>
      </c>
      <c r="C5" s="5">
        <v>22425.744140999999</v>
      </c>
      <c r="D5" s="5">
        <v>22517.585938</v>
      </c>
      <c r="E5" s="5">
        <f t="shared" si="0"/>
        <v>91.841797000000952</v>
      </c>
      <c r="F5">
        <f t="shared" si="1"/>
        <v>22471.6650395</v>
      </c>
      <c r="G5">
        <f>$G$74</f>
        <v>26.652812886173706</v>
      </c>
      <c r="H5">
        <f>$G$75</f>
        <v>181.71842423147314</v>
      </c>
      <c r="I5">
        <f>$E$70</f>
        <v>104.18561855882342</v>
      </c>
      <c r="J5">
        <f t="shared" si="2"/>
        <v>0.40786697673932931</v>
      </c>
      <c r="O5">
        <f t="shared" si="3"/>
        <v>1.0040953734432425</v>
      </c>
      <c r="Y5" s="5"/>
    </row>
    <row r="6" spans="2:26" x14ac:dyDescent="0.25">
      <c r="B6" s="1">
        <v>5</v>
      </c>
      <c r="C6" s="5">
        <v>22419.324218999998</v>
      </c>
      <c r="D6" s="5">
        <v>22522.84375</v>
      </c>
      <c r="E6" s="5">
        <f t="shared" si="0"/>
        <v>103.51953100000173</v>
      </c>
      <c r="F6">
        <f t="shared" si="1"/>
        <v>22471.083984500001</v>
      </c>
      <c r="G6">
        <f>$G$74</f>
        <v>26.652812886173706</v>
      </c>
      <c r="H6">
        <f>$G$75</f>
        <v>181.71842423147314</v>
      </c>
      <c r="I6">
        <f>$E$70</f>
        <v>104.18561855882342</v>
      </c>
      <c r="J6">
        <f t="shared" si="2"/>
        <v>0.45962016230744285</v>
      </c>
      <c r="O6">
        <f t="shared" si="3"/>
        <v>1.0046174242358417</v>
      </c>
      <c r="Y6" s="5"/>
    </row>
    <row r="7" spans="2:26" x14ac:dyDescent="0.25">
      <c r="B7" s="1">
        <v>6</v>
      </c>
      <c r="C7" s="5">
        <v>22418.779297000001</v>
      </c>
      <c r="D7" s="5">
        <v>22485.015625</v>
      </c>
      <c r="E7" s="5">
        <f t="shared" si="0"/>
        <v>66.236327999999048</v>
      </c>
      <c r="F7">
        <f t="shared" si="1"/>
        <v>22451.897461</v>
      </c>
      <c r="G7">
        <f>$G$74</f>
        <v>26.652812886173706</v>
      </c>
      <c r="H7">
        <f>$G$75</f>
        <v>181.71842423147314</v>
      </c>
      <c r="I7">
        <f>$E$70</f>
        <v>104.18561855882342</v>
      </c>
      <c r="J7">
        <f t="shared" si="2"/>
        <v>0.29457986200531738</v>
      </c>
      <c r="O7">
        <f t="shared" si="3"/>
        <v>1.0029545019879322</v>
      </c>
      <c r="Y7" s="5"/>
    </row>
    <row r="8" spans="2:26" x14ac:dyDescent="0.25">
      <c r="B8" s="1">
        <v>7</v>
      </c>
      <c r="C8" s="5">
        <v>22417.767577999999</v>
      </c>
      <c r="D8" s="5">
        <v>22557.824218999998</v>
      </c>
      <c r="E8" s="5">
        <f t="shared" si="0"/>
        <v>140.05664099999922</v>
      </c>
      <c r="F8">
        <f t="shared" si="1"/>
        <v>22487.7958985</v>
      </c>
      <c r="G8">
        <f>$G$74</f>
        <v>26.652812886173706</v>
      </c>
      <c r="H8">
        <f>$G$75</f>
        <v>181.71842423147314</v>
      </c>
      <c r="I8">
        <f>$E$70</f>
        <v>104.18561855882342</v>
      </c>
      <c r="J8">
        <f t="shared" si="2"/>
        <v>0.62087832425802991</v>
      </c>
      <c r="O8">
        <f t="shared" si="3"/>
        <v>1.0062475730695615</v>
      </c>
      <c r="Y8" s="5"/>
    </row>
    <row r="9" spans="2:26" x14ac:dyDescent="0.25">
      <c r="B9" s="1">
        <v>8</v>
      </c>
      <c r="C9" s="5">
        <v>22428.498047000001</v>
      </c>
      <c r="D9" s="5">
        <v>22490.441406000002</v>
      </c>
      <c r="E9" s="5">
        <f t="shared" ref="E9:E54" si="4">D9-C9</f>
        <v>61.943359000000783</v>
      </c>
      <c r="F9">
        <f t="shared" ref="F9:F26" si="5">AVERAGE(C9,D9)</f>
        <v>22459.4697265</v>
      </c>
      <c r="G9">
        <f>$G$74</f>
        <v>26.652812886173706</v>
      </c>
      <c r="H9">
        <f>$G$75</f>
        <v>181.71842423147314</v>
      </c>
      <c r="I9">
        <f>$E$70</f>
        <v>104.18561855882342</v>
      </c>
      <c r="J9">
        <f t="shared" ref="J9:J54" si="6">(E9/D9)*100</f>
        <v>0.27542082381484756</v>
      </c>
      <c r="O9">
        <f t="shared" si="3"/>
        <v>1.0027618148513644</v>
      </c>
      <c r="Y9" s="5"/>
    </row>
    <row r="10" spans="2:26" x14ac:dyDescent="0.25">
      <c r="B10" s="1">
        <v>9</v>
      </c>
      <c r="C10" s="5">
        <v>14946.797852</v>
      </c>
      <c r="D10" s="5">
        <v>15050.594727</v>
      </c>
      <c r="E10" s="5">
        <f t="shared" si="4"/>
        <v>103.796875</v>
      </c>
      <c r="F10">
        <f t="shared" si="5"/>
        <v>14998.6962895</v>
      </c>
      <c r="G10">
        <f>$G$74</f>
        <v>26.652812886173706</v>
      </c>
      <c r="H10">
        <f>$G$75</f>
        <v>181.71842423147314</v>
      </c>
      <c r="I10">
        <f>$E$70</f>
        <v>104.18561855882342</v>
      </c>
      <c r="J10">
        <f t="shared" si="6"/>
        <v>0.68965297971776285</v>
      </c>
      <c r="O10">
        <f t="shared" si="3"/>
        <v>1.0069444222118862</v>
      </c>
      <c r="Y10" s="5"/>
    </row>
    <row r="11" spans="2:26" x14ac:dyDescent="0.25">
      <c r="B11" s="1">
        <v>10</v>
      </c>
      <c r="C11" s="5">
        <v>15005.928711</v>
      </c>
      <c r="D11" s="5">
        <v>15123.402344</v>
      </c>
      <c r="E11" s="5">
        <f t="shared" si="4"/>
        <v>117.47363299999961</v>
      </c>
      <c r="F11">
        <f t="shared" si="5"/>
        <v>15064.665527500001</v>
      </c>
      <c r="G11">
        <f>$G$74</f>
        <v>26.652812886173706</v>
      </c>
      <c r="H11">
        <f>$G$75</f>
        <v>181.71842423147314</v>
      </c>
      <c r="I11">
        <f>$E$70</f>
        <v>104.18561855882342</v>
      </c>
      <c r="J11">
        <f t="shared" si="6"/>
        <v>0.77676722689723088</v>
      </c>
      <c r="O11">
        <f t="shared" si="3"/>
        <v>1.0078284813464351</v>
      </c>
      <c r="Y11" s="5"/>
    </row>
    <row r="12" spans="2:26" x14ac:dyDescent="0.25">
      <c r="B12" s="1">
        <v>11</v>
      </c>
      <c r="C12" s="5">
        <v>14999.938477</v>
      </c>
      <c r="D12" s="5">
        <v>15135.007813</v>
      </c>
      <c r="E12" s="5">
        <f t="shared" si="4"/>
        <v>135.06933600000048</v>
      </c>
      <c r="F12">
        <f t="shared" si="5"/>
        <v>15067.473145</v>
      </c>
      <c r="G12">
        <f>$G$74</f>
        <v>26.652812886173706</v>
      </c>
      <c r="H12">
        <f>$G$75</f>
        <v>181.71842423147314</v>
      </c>
      <c r="I12">
        <f>$E$70</f>
        <v>104.18561855882342</v>
      </c>
      <c r="J12">
        <f t="shared" si="6"/>
        <v>0.89242990600893246</v>
      </c>
      <c r="O12">
        <f t="shared" si="3"/>
        <v>1.0090046593329105</v>
      </c>
      <c r="Y12" s="5"/>
    </row>
    <row r="13" spans="2:26" x14ac:dyDescent="0.25">
      <c r="B13" s="1">
        <v>12</v>
      </c>
      <c r="C13" s="5">
        <v>14976.944336</v>
      </c>
      <c r="D13" s="5">
        <v>15113.783203000001</v>
      </c>
      <c r="E13" s="5">
        <f t="shared" si="4"/>
        <v>136.83886700000039</v>
      </c>
      <c r="F13">
        <f t="shared" si="5"/>
        <v>15045.3637695</v>
      </c>
      <c r="G13">
        <f>$G$74</f>
        <v>26.652812886173706</v>
      </c>
      <c r="H13">
        <f>$G$75</f>
        <v>181.71842423147314</v>
      </c>
      <c r="I13">
        <f>$E$70</f>
        <v>104.18561855882342</v>
      </c>
      <c r="J13">
        <f t="shared" si="6"/>
        <v>0.90539122575768216</v>
      </c>
      <c r="O13">
        <f t="shared" si="3"/>
        <v>1.0091366345450774</v>
      </c>
      <c r="Y13" s="5"/>
    </row>
    <row r="14" spans="2:26" x14ac:dyDescent="0.25">
      <c r="B14" s="1">
        <v>13</v>
      </c>
      <c r="C14" s="5">
        <v>15012.269531</v>
      </c>
      <c r="D14" s="5">
        <v>15109.950194999999</v>
      </c>
      <c r="E14" s="5">
        <f t="shared" si="4"/>
        <v>97.680663999999524</v>
      </c>
      <c r="F14">
        <f t="shared" si="5"/>
        <v>15061.109863</v>
      </c>
      <c r="G14">
        <f>$G$74</f>
        <v>26.652812886173706</v>
      </c>
      <c r="H14">
        <f>$G$75</f>
        <v>181.71842423147314</v>
      </c>
      <c r="I14">
        <f>$E$70</f>
        <v>104.18561855882342</v>
      </c>
      <c r="J14">
        <f t="shared" si="6"/>
        <v>0.64646582377434181</v>
      </c>
      <c r="O14">
        <f t="shared" si="3"/>
        <v>1.0065067219715373</v>
      </c>
      <c r="Y14" s="5"/>
    </row>
    <row r="15" spans="2:26" x14ac:dyDescent="0.25">
      <c r="B15" s="1">
        <v>14</v>
      </c>
      <c r="C15" s="5">
        <v>14981.833008</v>
      </c>
      <c r="D15" s="5">
        <v>15114.785156</v>
      </c>
      <c r="E15" s="5">
        <f t="shared" si="4"/>
        <v>132.95214800000031</v>
      </c>
      <c r="F15">
        <f t="shared" si="5"/>
        <v>15048.309082</v>
      </c>
      <c r="G15">
        <f>$G$74</f>
        <v>26.652812886173706</v>
      </c>
      <c r="H15">
        <f>$G$75</f>
        <v>181.71842423147314</v>
      </c>
      <c r="I15">
        <f>$E$70</f>
        <v>104.18561855882342</v>
      </c>
      <c r="J15">
        <f t="shared" si="6"/>
        <v>0.87961652532800516</v>
      </c>
      <c r="O15">
        <f t="shared" si="3"/>
        <v>1.0088742243975759</v>
      </c>
      <c r="Y15" s="5"/>
    </row>
    <row r="16" spans="2:26" x14ac:dyDescent="0.25">
      <c r="B16" s="1">
        <v>15</v>
      </c>
      <c r="C16">
        <v>14987.341796999999</v>
      </c>
      <c r="D16">
        <v>15161.498046999999</v>
      </c>
      <c r="E16" s="5">
        <f t="shared" si="4"/>
        <v>174.15625</v>
      </c>
      <c r="F16">
        <f t="shared" si="5"/>
        <v>15074.419921999999</v>
      </c>
      <c r="G16">
        <f>$G$74</f>
        <v>26.652812886173706</v>
      </c>
      <c r="H16">
        <f>$G$75</f>
        <v>181.71842423147314</v>
      </c>
      <c r="I16">
        <f>$E$70</f>
        <v>104.18561855882342</v>
      </c>
      <c r="J16">
        <f t="shared" si="6"/>
        <v>1.1486744216179894</v>
      </c>
      <c r="O16">
        <f t="shared" si="3"/>
        <v>1.0116202227425588</v>
      </c>
      <c r="Y16" s="5"/>
    </row>
    <row r="17" spans="2:25" x14ac:dyDescent="0.25">
      <c r="B17" s="1">
        <v>16</v>
      </c>
      <c r="C17">
        <v>11998.869140999999</v>
      </c>
      <c r="D17">
        <v>12090.723633</v>
      </c>
      <c r="E17" s="5">
        <f t="shared" si="4"/>
        <v>91.854492000000391</v>
      </c>
      <c r="F17">
        <f t="shared" si="5"/>
        <v>12044.796386999999</v>
      </c>
      <c r="G17">
        <f>$G$74</f>
        <v>26.652812886173706</v>
      </c>
      <c r="H17">
        <f>$G$75</f>
        <v>181.71842423147314</v>
      </c>
      <c r="I17">
        <f>$E$70</f>
        <v>104.18561855882342</v>
      </c>
      <c r="J17">
        <f t="shared" si="6"/>
        <v>0.75971045892816491</v>
      </c>
      <c r="O17">
        <f t="shared" si="3"/>
        <v>1.0076552624185335</v>
      </c>
      <c r="Y17" s="5"/>
    </row>
    <row r="18" spans="2:25" x14ac:dyDescent="0.25">
      <c r="B18" s="1">
        <v>17</v>
      </c>
      <c r="C18">
        <v>11995.046875</v>
      </c>
      <c r="D18">
        <v>12192.75</v>
      </c>
      <c r="E18" s="5">
        <f t="shared" si="4"/>
        <v>197.703125</v>
      </c>
      <c r="F18">
        <f t="shared" si="5"/>
        <v>12093.8984375</v>
      </c>
      <c r="G18">
        <f>$G$74</f>
        <v>26.652812886173706</v>
      </c>
      <c r="H18">
        <f>$G$75</f>
        <v>181.71842423147314</v>
      </c>
      <c r="I18">
        <f>$E$70</f>
        <v>104.18561855882342</v>
      </c>
      <c r="J18">
        <f t="shared" si="6"/>
        <v>1.6214810030550943</v>
      </c>
      <c r="O18">
        <f t="shared" si="3"/>
        <v>1.0164820635600893</v>
      </c>
      <c r="Y18" s="5"/>
    </row>
    <row r="19" spans="2:25" x14ac:dyDescent="0.25">
      <c r="B19" s="1">
        <v>18</v>
      </c>
      <c r="C19">
        <v>12008.151367</v>
      </c>
      <c r="D19">
        <v>12115.234375</v>
      </c>
      <c r="E19" s="5">
        <f t="shared" si="4"/>
        <v>107.08300799999961</v>
      </c>
      <c r="F19">
        <f t="shared" si="5"/>
        <v>12061.692870999999</v>
      </c>
      <c r="G19">
        <f>$G$74</f>
        <v>26.652812886173706</v>
      </c>
      <c r="H19">
        <f>$G$75</f>
        <v>181.71842423147314</v>
      </c>
      <c r="I19">
        <f>$E$70</f>
        <v>104.18561855882342</v>
      </c>
      <c r="J19">
        <f t="shared" si="6"/>
        <v>0.8838707092697049</v>
      </c>
      <c r="O19">
        <f t="shared" si="3"/>
        <v>1.0089175264973989</v>
      </c>
      <c r="Y19" s="5"/>
    </row>
    <row r="20" spans="2:25" x14ac:dyDescent="0.25">
      <c r="B20" s="1">
        <v>19</v>
      </c>
      <c r="C20">
        <v>12004.432617</v>
      </c>
      <c r="D20">
        <v>12109.222656</v>
      </c>
      <c r="E20" s="5">
        <f t="shared" si="4"/>
        <v>104.79003899999952</v>
      </c>
      <c r="F20">
        <f t="shared" si="5"/>
        <v>12056.8276365</v>
      </c>
      <c r="G20">
        <f>$G$74</f>
        <v>26.652812886173706</v>
      </c>
      <c r="H20">
        <f>$G$75</f>
        <v>181.71842423147314</v>
      </c>
      <c r="I20">
        <f>$E$70</f>
        <v>104.18561855882342</v>
      </c>
      <c r="J20">
        <f t="shared" si="6"/>
        <v>0.86537378968811929</v>
      </c>
      <c r="O20">
        <f t="shared" si="3"/>
        <v>1.0087292787875373</v>
      </c>
      <c r="Y20" s="5"/>
    </row>
    <row r="21" spans="2:25" x14ac:dyDescent="0.25">
      <c r="B21" s="1">
        <v>20</v>
      </c>
      <c r="C21">
        <v>11996.592773</v>
      </c>
      <c r="D21">
        <v>12087.201171999999</v>
      </c>
      <c r="E21" s="5">
        <f t="shared" si="4"/>
        <v>90.608398999998826</v>
      </c>
      <c r="F21">
        <f t="shared" si="5"/>
        <v>12041.896972499999</v>
      </c>
      <c r="G21">
        <f>$G$74</f>
        <v>26.652812886173706</v>
      </c>
      <c r="H21">
        <f>$G$75</f>
        <v>181.71842423147314</v>
      </c>
      <c r="I21">
        <f>$E$70</f>
        <v>104.18561855882342</v>
      </c>
      <c r="J21">
        <f t="shared" si="6"/>
        <v>0.74962266045420989</v>
      </c>
      <c r="O21">
        <f t="shared" si="3"/>
        <v>1.0075528444379578</v>
      </c>
      <c r="Y21" s="5"/>
    </row>
    <row r="22" spans="2:25" x14ac:dyDescent="0.25">
      <c r="B22" s="1">
        <v>21</v>
      </c>
      <c r="C22">
        <v>12002.491211</v>
      </c>
      <c r="D22">
        <v>12108.196289</v>
      </c>
      <c r="E22" s="5">
        <f t="shared" si="4"/>
        <v>105.70507799999905</v>
      </c>
      <c r="F22">
        <f t="shared" si="5"/>
        <v>12055.34375</v>
      </c>
      <c r="G22">
        <f>$G$74</f>
        <v>26.652812886173706</v>
      </c>
      <c r="H22">
        <f>$G$75</f>
        <v>181.71842423147314</v>
      </c>
      <c r="I22">
        <f>$E$70</f>
        <v>104.18561855882342</v>
      </c>
      <c r="J22">
        <f t="shared" si="6"/>
        <v>0.87300433092606478</v>
      </c>
      <c r="O22">
        <f t="shared" si="3"/>
        <v>1.008806928173638</v>
      </c>
      <c r="Y22" s="5"/>
    </row>
    <row r="23" spans="2:25" x14ac:dyDescent="0.25">
      <c r="B23" s="1">
        <v>22</v>
      </c>
      <c r="C23">
        <v>12005.40625</v>
      </c>
      <c r="D23">
        <v>12114.424805000001</v>
      </c>
      <c r="E23" s="5">
        <f t="shared" si="4"/>
        <v>109.01855500000056</v>
      </c>
      <c r="F23">
        <f t="shared" si="5"/>
        <v>12059.915527500001</v>
      </c>
      <c r="G23">
        <f>$G$74</f>
        <v>26.652812886173706</v>
      </c>
      <c r="H23">
        <f>$G$75</f>
        <v>181.71842423147314</v>
      </c>
      <c r="I23">
        <f>$E$70</f>
        <v>104.18561855882342</v>
      </c>
      <c r="J23">
        <f t="shared" si="6"/>
        <v>0.89990698489461274</v>
      </c>
      <c r="O23">
        <f t="shared" si="3"/>
        <v>1.0090807884989315</v>
      </c>
      <c r="Y23" s="5"/>
    </row>
    <row r="24" spans="2:25" x14ac:dyDescent="0.25">
      <c r="B24" s="1">
        <v>23</v>
      </c>
      <c r="C24">
        <v>21527.738281000002</v>
      </c>
      <c r="D24">
        <v>21622.890625</v>
      </c>
      <c r="E24" s="5">
        <f t="shared" si="4"/>
        <v>95.152343999998266</v>
      </c>
      <c r="F24">
        <f t="shared" si="5"/>
        <v>21575.314452999999</v>
      </c>
      <c r="G24">
        <f>$G$74</f>
        <v>26.652812886173706</v>
      </c>
      <c r="H24">
        <f>$G$75</f>
        <v>181.71842423147314</v>
      </c>
      <c r="I24">
        <f>$E$70</f>
        <v>104.18561855882342</v>
      </c>
      <c r="J24">
        <f t="shared" si="6"/>
        <v>0.44005376362577914</v>
      </c>
      <c r="O24">
        <f t="shared" si="3"/>
        <v>1.0044199879596258</v>
      </c>
      <c r="Y24" s="5"/>
    </row>
    <row r="25" spans="2:25" x14ac:dyDescent="0.25">
      <c r="B25" s="1">
        <v>24</v>
      </c>
      <c r="C25">
        <v>21506.90625</v>
      </c>
      <c r="D25">
        <v>21678.923827999999</v>
      </c>
      <c r="E25" s="5">
        <f t="shared" si="4"/>
        <v>172.01757799999905</v>
      </c>
      <c r="F25">
        <f t="shared" si="5"/>
        <v>21592.915039</v>
      </c>
      <c r="G25">
        <f>$G$74</f>
        <v>26.652812886173706</v>
      </c>
      <c r="H25">
        <f>$G$75</f>
        <v>181.71842423147314</v>
      </c>
      <c r="I25">
        <f>$E$70</f>
        <v>104.18561855882342</v>
      </c>
      <c r="J25">
        <f t="shared" si="6"/>
        <v>0.79347840033380768</v>
      </c>
      <c r="O25">
        <f t="shared" si="3"/>
        <v>1.0079982483766114</v>
      </c>
      <c r="Y25" s="5"/>
    </row>
    <row r="26" spans="2:25" x14ac:dyDescent="0.25">
      <c r="B26" s="1">
        <v>25</v>
      </c>
      <c r="C26">
        <v>21498.40625</v>
      </c>
      <c r="D26">
        <v>21649.201172000001</v>
      </c>
      <c r="E26" s="5">
        <f t="shared" si="4"/>
        <v>150.79492200000095</v>
      </c>
      <c r="F26">
        <f t="shared" si="5"/>
        <v>21573.803711</v>
      </c>
      <c r="G26">
        <f>$G$74</f>
        <v>26.652812886173706</v>
      </c>
      <c r="H26">
        <f>$G$75</f>
        <v>181.71842423147314</v>
      </c>
      <c r="I26">
        <f>$E$70</f>
        <v>104.18561855882342</v>
      </c>
      <c r="J26">
        <f t="shared" si="6"/>
        <v>0.69653804222130655</v>
      </c>
      <c r="O26">
        <f t="shared" si="3"/>
        <v>1.0070142372530522</v>
      </c>
      <c r="Y26" s="5"/>
    </row>
    <row r="27" spans="2:25" x14ac:dyDescent="0.25">
      <c r="B27" s="1">
        <v>26</v>
      </c>
      <c r="C27">
        <v>21518.332031000002</v>
      </c>
      <c r="D27">
        <v>21533.783202999999</v>
      </c>
      <c r="E27" s="5">
        <f t="shared" si="4"/>
        <v>15.451171999997314</v>
      </c>
      <c r="F27">
        <f t="shared" ref="F27:F53" si="7">AVERAGE(C27,D27)</f>
        <v>21526.057616999999</v>
      </c>
      <c r="G27">
        <f>$G$74</f>
        <v>26.652812886173706</v>
      </c>
      <c r="H27">
        <f>$G$75</f>
        <v>181.71842423147314</v>
      </c>
      <c r="I27">
        <f>$E$70</f>
        <v>104.18561855882342</v>
      </c>
      <c r="J27">
        <f t="shared" si="6"/>
        <v>7.1753169679189113E-2</v>
      </c>
      <c r="O27">
        <f t="shared" si="3"/>
        <v>1.0007180469182155</v>
      </c>
      <c r="Y27" s="5"/>
    </row>
    <row r="28" spans="2:25" x14ac:dyDescent="0.25">
      <c r="B28" s="1">
        <v>27</v>
      </c>
      <c r="C28">
        <v>21522.183593999998</v>
      </c>
      <c r="D28">
        <v>21569.435547000001</v>
      </c>
      <c r="E28" s="5">
        <f t="shared" si="4"/>
        <v>47.251953000002686</v>
      </c>
      <c r="F28">
        <f t="shared" si="7"/>
        <v>21545.809570500001</v>
      </c>
      <c r="G28">
        <f>$G$74</f>
        <v>26.652812886173706</v>
      </c>
      <c r="H28">
        <f>$G$75</f>
        <v>181.71842423147314</v>
      </c>
      <c r="I28">
        <f>$E$70</f>
        <v>104.18561855882342</v>
      </c>
      <c r="J28">
        <f t="shared" si="6"/>
        <v>0.21906902893698929</v>
      </c>
      <c r="O28">
        <f t="shared" si="3"/>
        <v>1.0021954999497902</v>
      </c>
      <c r="Y28" s="5"/>
    </row>
    <row r="29" spans="2:25" x14ac:dyDescent="0.25">
      <c r="B29" s="1">
        <v>28</v>
      </c>
      <c r="C29">
        <v>21499.132813</v>
      </c>
      <c r="D29">
        <v>21502.242188</v>
      </c>
      <c r="E29" s="5">
        <f t="shared" si="4"/>
        <v>3.109375</v>
      </c>
      <c r="F29">
        <f t="shared" si="7"/>
        <v>21500.6875005</v>
      </c>
      <c r="G29">
        <f>$G$74</f>
        <v>26.652812886173706</v>
      </c>
      <c r="H29">
        <f>$G$75</f>
        <v>181.71842423147314</v>
      </c>
      <c r="I29">
        <f>$E$70</f>
        <v>104.18561855882342</v>
      </c>
      <c r="J29">
        <f t="shared" si="6"/>
        <v>1.446070122740634E-2</v>
      </c>
      <c r="O29">
        <f t="shared" si="3"/>
        <v>1.0001446279264865</v>
      </c>
      <c r="Y29" s="5"/>
    </row>
    <row r="30" spans="2:25" x14ac:dyDescent="0.25">
      <c r="B30" s="1">
        <v>29</v>
      </c>
      <c r="C30">
        <v>21495.373047000001</v>
      </c>
      <c r="D30">
        <v>21492.419922000001</v>
      </c>
      <c r="E30" s="5">
        <f t="shared" si="4"/>
        <v>-2.953125</v>
      </c>
      <c r="F30">
        <f t="shared" si="7"/>
        <v>21493.896484500001</v>
      </c>
      <c r="G30">
        <f>$G$74</f>
        <v>26.652812886173706</v>
      </c>
      <c r="H30">
        <f>$G$75</f>
        <v>181.71842423147314</v>
      </c>
      <c r="I30">
        <f>$E$70</f>
        <v>104.18561855882342</v>
      </c>
      <c r="J30">
        <f t="shared" si="6"/>
        <v>-1.3740309424054811E-2</v>
      </c>
      <c r="O30">
        <f t="shared" si="3"/>
        <v>0.99986261578277602</v>
      </c>
      <c r="Y30" s="5"/>
    </row>
    <row r="31" spans="2:25" x14ac:dyDescent="0.25">
      <c r="B31" s="1">
        <v>30</v>
      </c>
      <c r="C31">
        <v>21508.039063</v>
      </c>
      <c r="D31">
        <v>21542.695313</v>
      </c>
      <c r="E31" s="5">
        <f t="shared" si="4"/>
        <v>34.65625</v>
      </c>
      <c r="F31">
        <f t="shared" si="7"/>
        <v>21525.367188</v>
      </c>
      <c r="G31">
        <f>$G$74</f>
        <v>26.652812886173706</v>
      </c>
      <c r="H31">
        <f>$G$75</f>
        <v>181.71842423147314</v>
      </c>
      <c r="I31">
        <f>$E$70</f>
        <v>104.18561855882342</v>
      </c>
      <c r="J31">
        <f t="shared" si="6"/>
        <v>0.16087239547544727</v>
      </c>
      <c r="O31">
        <f t="shared" si="3"/>
        <v>1.0016113161175915</v>
      </c>
      <c r="Y31" s="5"/>
    </row>
    <row r="32" spans="2:25" x14ac:dyDescent="0.25">
      <c r="B32" s="1">
        <v>31</v>
      </c>
      <c r="C32">
        <v>16850.517577999999</v>
      </c>
      <c r="D32">
        <v>16924.224609000001</v>
      </c>
      <c r="E32" s="5">
        <f t="shared" si="4"/>
        <v>73.707031000001734</v>
      </c>
      <c r="F32">
        <f t="shared" si="7"/>
        <v>16887.371093499998</v>
      </c>
      <c r="G32">
        <f>$G$74</f>
        <v>26.652812886173706</v>
      </c>
      <c r="H32">
        <f>$G$75</f>
        <v>181.71842423147314</v>
      </c>
      <c r="I32">
        <f>$E$70</f>
        <v>104.18561855882342</v>
      </c>
      <c r="J32">
        <f t="shared" si="6"/>
        <v>0.43551201134972911</v>
      </c>
      <c r="O32">
        <f t="shared" si="3"/>
        <v>1.0043741701498969</v>
      </c>
      <c r="Y32" s="5"/>
    </row>
    <row r="33" spans="2:25" x14ac:dyDescent="0.25">
      <c r="B33" s="1">
        <v>32</v>
      </c>
      <c r="C33">
        <v>16845.488281000002</v>
      </c>
      <c r="D33">
        <v>16976.052734000001</v>
      </c>
      <c r="E33" s="5">
        <f t="shared" si="4"/>
        <v>130.56445299999905</v>
      </c>
      <c r="F33">
        <f t="shared" si="7"/>
        <v>16910.770507500001</v>
      </c>
      <c r="G33">
        <f>$G$74</f>
        <v>26.652812886173706</v>
      </c>
      <c r="H33">
        <f>$G$75</f>
        <v>181.71842423147314</v>
      </c>
      <c r="I33">
        <f>$E$70</f>
        <v>104.18561855882342</v>
      </c>
      <c r="J33">
        <f t="shared" si="6"/>
        <v>0.76910961014218449</v>
      </c>
      <c r="O33">
        <f t="shared" si="3"/>
        <v>1.0077507075379502</v>
      </c>
      <c r="Y33" s="5"/>
    </row>
    <row r="34" spans="2:25" x14ac:dyDescent="0.25">
      <c r="B34" s="1">
        <v>34</v>
      </c>
      <c r="C34">
        <v>16859.990234000001</v>
      </c>
      <c r="D34">
        <v>16892.84375</v>
      </c>
      <c r="E34" s="5">
        <f t="shared" si="4"/>
        <v>32.853515999999217</v>
      </c>
      <c r="F34">
        <f t="shared" si="7"/>
        <v>16876.416991999999</v>
      </c>
      <c r="G34">
        <f>$G$74</f>
        <v>26.652812886173706</v>
      </c>
      <c r="H34">
        <f>$G$75</f>
        <v>181.71842423147314</v>
      </c>
      <c r="I34">
        <f>$E$70</f>
        <v>104.18561855882342</v>
      </c>
      <c r="J34">
        <f t="shared" si="6"/>
        <v>0.19448185566742851</v>
      </c>
      <c r="O34">
        <f t="shared" si="3"/>
        <v>1.0019486082461511</v>
      </c>
      <c r="Y34" s="5"/>
    </row>
    <row r="35" spans="2:25" x14ac:dyDescent="0.25">
      <c r="B35" s="1">
        <v>35</v>
      </c>
      <c r="C35">
        <v>16854.677734000001</v>
      </c>
      <c r="D35">
        <v>16968.171875</v>
      </c>
      <c r="E35" s="5">
        <f t="shared" si="4"/>
        <v>113.49414099999922</v>
      </c>
      <c r="F35">
        <f t="shared" si="7"/>
        <v>16911.424804499999</v>
      </c>
      <c r="G35">
        <f>$G$74</f>
        <v>26.652812886173706</v>
      </c>
      <c r="H35">
        <f>$G$75</f>
        <v>181.71842423147314</v>
      </c>
      <c r="I35">
        <f>$E$70</f>
        <v>104.18561855882342</v>
      </c>
      <c r="J35">
        <f t="shared" si="6"/>
        <v>0.66886487145510021</v>
      </c>
      <c r="O35">
        <f t="shared" si="3"/>
        <v>1.0067336879880564</v>
      </c>
      <c r="Y35" s="5"/>
    </row>
    <row r="36" spans="2:25" x14ac:dyDescent="0.25">
      <c r="B36" s="1">
        <v>36</v>
      </c>
      <c r="C36">
        <v>16846.771484000001</v>
      </c>
      <c r="D36">
        <v>16929.617188</v>
      </c>
      <c r="E36" s="5">
        <f t="shared" si="4"/>
        <v>82.845703999999387</v>
      </c>
      <c r="F36">
        <f t="shared" si="7"/>
        <v>16888.194336</v>
      </c>
      <c r="G36">
        <f>$G$74</f>
        <v>26.652812886173706</v>
      </c>
      <c r="H36">
        <f>$G$75</f>
        <v>181.71842423147314</v>
      </c>
      <c r="I36">
        <f>$E$70</f>
        <v>104.18561855882342</v>
      </c>
      <c r="J36">
        <f t="shared" si="6"/>
        <v>0.48935367575069466</v>
      </c>
      <c r="O36">
        <f t="shared" si="3"/>
        <v>1.0049176012198349</v>
      </c>
      <c r="Y36" s="5"/>
    </row>
    <row r="37" spans="2:25" x14ac:dyDescent="0.25">
      <c r="B37" s="1">
        <v>37</v>
      </c>
      <c r="C37">
        <v>16836.365234000001</v>
      </c>
      <c r="D37">
        <v>16953.275390999999</v>
      </c>
      <c r="E37" s="5">
        <f t="shared" si="4"/>
        <v>116.91015699999843</v>
      </c>
      <c r="F37">
        <f t="shared" si="7"/>
        <v>16894.8203125</v>
      </c>
      <c r="G37">
        <f>$G$74</f>
        <v>26.652812886173706</v>
      </c>
      <c r="H37">
        <f>$G$75</f>
        <v>181.71842423147314</v>
      </c>
      <c r="I37">
        <f>$E$70</f>
        <v>104.18561855882342</v>
      </c>
      <c r="J37">
        <f t="shared" si="6"/>
        <v>0.6896021819008652</v>
      </c>
      <c r="O37">
        <f t="shared" si="3"/>
        <v>1.0069439071542536</v>
      </c>
      <c r="Y37" s="5"/>
    </row>
    <row r="38" spans="2:25" x14ac:dyDescent="0.25">
      <c r="B38" s="1">
        <v>38</v>
      </c>
      <c r="C38">
        <v>16833.126952999999</v>
      </c>
      <c r="D38">
        <v>16951.917968999998</v>
      </c>
      <c r="E38" s="5">
        <f t="shared" si="4"/>
        <v>118.79101599999922</v>
      </c>
      <c r="F38">
        <f t="shared" si="7"/>
        <v>16892.522461</v>
      </c>
      <c r="G38">
        <f>$G$74</f>
        <v>26.652812886173706</v>
      </c>
      <c r="H38">
        <f>$G$75</f>
        <v>181.71842423147314</v>
      </c>
      <c r="I38">
        <f>$E$70</f>
        <v>104.18561855882342</v>
      </c>
      <c r="J38">
        <f t="shared" si="6"/>
        <v>0.70075265947624654</v>
      </c>
      <c r="O38">
        <f t="shared" si="3"/>
        <v>1.0070569785596981</v>
      </c>
      <c r="Y38" s="5"/>
    </row>
    <row r="39" spans="2:25" x14ac:dyDescent="0.25">
      <c r="B39" s="1">
        <v>39</v>
      </c>
      <c r="C39">
        <v>12734.622069999999</v>
      </c>
      <c r="D39">
        <v>12827.057617</v>
      </c>
      <c r="E39" s="5">
        <f t="shared" si="4"/>
        <v>92.435547000000952</v>
      </c>
      <c r="F39">
        <f t="shared" si="7"/>
        <v>12780.8398435</v>
      </c>
      <c r="G39">
        <f>$G$74</f>
        <v>26.652812886173706</v>
      </c>
      <c r="H39">
        <f>$G$75</f>
        <v>181.71842423147314</v>
      </c>
      <c r="I39">
        <f>$E$70</f>
        <v>104.18561855882342</v>
      </c>
      <c r="J39">
        <f t="shared" si="6"/>
        <v>0.72062938952962952</v>
      </c>
      <c r="O39">
        <f t="shared" si="3"/>
        <v>1.0072586015110538</v>
      </c>
      <c r="Y39" s="5"/>
    </row>
    <row r="40" spans="2:25" x14ac:dyDescent="0.25">
      <c r="B40" s="1">
        <v>40</v>
      </c>
      <c r="C40">
        <v>12703.973633</v>
      </c>
      <c r="D40">
        <v>12798.982421999999</v>
      </c>
      <c r="E40" s="5">
        <f t="shared" si="4"/>
        <v>95.008788999999524</v>
      </c>
      <c r="F40">
        <f t="shared" si="7"/>
        <v>12751.478027499999</v>
      </c>
      <c r="G40">
        <f>$G$74</f>
        <v>26.652812886173706</v>
      </c>
      <c r="H40">
        <f>$G$75</f>
        <v>181.71842423147314</v>
      </c>
      <c r="I40">
        <f>$E$70</f>
        <v>104.18561855882342</v>
      </c>
      <c r="J40">
        <f t="shared" si="6"/>
        <v>0.74231517684320114</v>
      </c>
      <c r="O40">
        <f t="shared" si="3"/>
        <v>1.0074786670489619</v>
      </c>
      <c r="Y40" s="5"/>
    </row>
    <row r="41" spans="2:25" x14ac:dyDescent="0.25">
      <c r="B41" s="1">
        <v>41</v>
      </c>
      <c r="C41">
        <v>12704.816406</v>
      </c>
      <c r="D41">
        <v>12846.832031</v>
      </c>
      <c r="E41" s="5">
        <f t="shared" si="4"/>
        <v>142.015625</v>
      </c>
      <c r="F41">
        <f t="shared" si="7"/>
        <v>12775.8242185</v>
      </c>
      <c r="G41">
        <f>$G$74</f>
        <v>26.652812886173706</v>
      </c>
      <c r="H41">
        <f>$G$75</f>
        <v>181.71842423147314</v>
      </c>
      <c r="I41">
        <f>$E$70</f>
        <v>104.18561855882342</v>
      </c>
      <c r="J41">
        <f t="shared" si="6"/>
        <v>1.1054524933252783</v>
      </c>
      <c r="O41">
        <f t="shared" si="3"/>
        <v>1.0111780934459573</v>
      </c>
      <c r="Y41" s="5"/>
    </row>
    <row r="42" spans="2:25" x14ac:dyDescent="0.25">
      <c r="B42" s="1">
        <v>42</v>
      </c>
      <c r="C42">
        <v>12727.103515999999</v>
      </c>
      <c r="D42">
        <v>12788.087890999999</v>
      </c>
      <c r="E42" s="5">
        <f t="shared" si="4"/>
        <v>60.984375</v>
      </c>
      <c r="F42">
        <f t="shared" si="7"/>
        <v>12757.595703499999</v>
      </c>
      <c r="G42">
        <f>$G$74</f>
        <v>26.652812886173706</v>
      </c>
      <c r="H42">
        <f>$G$75</f>
        <v>181.71842423147314</v>
      </c>
      <c r="I42">
        <f>$E$70</f>
        <v>104.18561855882342</v>
      </c>
      <c r="J42">
        <f t="shared" si="6"/>
        <v>0.47688423413886283</v>
      </c>
      <c r="O42">
        <f t="shared" si="3"/>
        <v>1.0047916931706677</v>
      </c>
      <c r="Y42" s="5"/>
    </row>
    <row r="43" spans="2:25" x14ac:dyDescent="0.25">
      <c r="B43" s="1">
        <v>43</v>
      </c>
      <c r="C43">
        <v>12718.025390999999</v>
      </c>
      <c r="D43">
        <v>12756.858398</v>
      </c>
      <c r="E43" s="5">
        <f t="shared" si="4"/>
        <v>38.833007000001089</v>
      </c>
      <c r="F43">
        <f t="shared" si="7"/>
        <v>12737.4418945</v>
      </c>
      <c r="G43">
        <f>$G$74</f>
        <v>26.652812886173706</v>
      </c>
      <c r="H43">
        <f>$G$75</f>
        <v>181.71842423147314</v>
      </c>
      <c r="I43">
        <f>$E$70</f>
        <v>104.18561855882342</v>
      </c>
      <c r="J43">
        <f t="shared" si="6"/>
        <v>0.30440885826630532</v>
      </c>
      <c r="O43">
        <f t="shared" si="3"/>
        <v>1.0030533833520636</v>
      </c>
      <c r="Y43" s="5"/>
    </row>
    <row r="44" spans="2:25" x14ac:dyDescent="0.25">
      <c r="B44" s="1">
        <v>44</v>
      </c>
      <c r="C44">
        <v>12685.328125</v>
      </c>
      <c r="D44">
        <v>12764.571289</v>
      </c>
      <c r="E44" s="5">
        <f t="shared" si="4"/>
        <v>79.243163999999524</v>
      </c>
      <c r="F44">
        <f t="shared" si="7"/>
        <v>12724.949707</v>
      </c>
      <c r="G44">
        <f>$G$74</f>
        <v>26.652812886173706</v>
      </c>
      <c r="H44">
        <f>$G$75</f>
        <v>181.71842423147314</v>
      </c>
      <c r="I44">
        <f>$E$70</f>
        <v>104.18561855882342</v>
      </c>
      <c r="J44">
        <f t="shared" si="6"/>
        <v>0.6208055265302026</v>
      </c>
      <c r="O44">
        <f t="shared" si="3"/>
        <v>1.0062468359682259</v>
      </c>
      <c r="Y44" s="5"/>
    </row>
    <row r="45" spans="2:25" x14ac:dyDescent="0.25">
      <c r="B45" s="1">
        <v>45</v>
      </c>
      <c r="C45">
        <v>12728.905273</v>
      </c>
      <c r="D45">
        <v>12813.644531</v>
      </c>
      <c r="E45" s="5">
        <f t="shared" si="4"/>
        <v>84.739257999999609</v>
      </c>
      <c r="F45">
        <f t="shared" si="7"/>
        <v>12771.274902000001</v>
      </c>
      <c r="G45">
        <f>$G$74</f>
        <v>26.652812886173706</v>
      </c>
      <c r="H45">
        <f>$G$75</f>
        <v>181.71842423147314</v>
      </c>
      <c r="I45">
        <f>$E$70</f>
        <v>104.18561855882342</v>
      </c>
      <c r="J45">
        <f t="shared" si="6"/>
        <v>0.66132049937073134</v>
      </c>
      <c r="O45">
        <f t="shared" si="3"/>
        <v>1.0066572306245176</v>
      </c>
      <c r="Y45" s="5"/>
    </row>
    <row r="46" spans="2:25" x14ac:dyDescent="0.25">
      <c r="B46" s="1">
        <v>46</v>
      </c>
      <c r="C46">
        <v>12695.316406</v>
      </c>
      <c r="D46">
        <v>12814.078125</v>
      </c>
      <c r="E46" s="5">
        <f t="shared" si="4"/>
        <v>118.76171900000008</v>
      </c>
      <c r="F46">
        <f t="shared" si="7"/>
        <v>12754.697265499999</v>
      </c>
      <c r="G46">
        <f>$G$74</f>
        <v>26.652812886173706</v>
      </c>
      <c r="H46">
        <f>$G$75</f>
        <v>181.71842423147314</v>
      </c>
      <c r="I46">
        <f>$E$70</f>
        <v>104.18561855882342</v>
      </c>
      <c r="J46">
        <f t="shared" si="6"/>
        <v>0.92680657821414736</v>
      </c>
      <c r="O46">
        <f t="shared" si="3"/>
        <v>1.0093547663722562</v>
      </c>
      <c r="Y46" s="5"/>
    </row>
    <row r="47" spans="2:25" x14ac:dyDescent="0.25">
      <c r="B47" s="1">
        <v>47</v>
      </c>
      <c r="C47">
        <v>12701.772461</v>
      </c>
      <c r="D47">
        <v>12794.871094</v>
      </c>
      <c r="E47" s="5">
        <f t="shared" si="4"/>
        <v>93.098632999999609</v>
      </c>
      <c r="F47">
        <f t="shared" si="7"/>
        <v>12748.321777500001</v>
      </c>
      <c r="G47">
        <f>$G$74</f>
        <v>26.652812886173706</v>
      </c>
      <c r="H47">
        <f>$G$75</f>
        <v>181.71842423147314</v>
      </c>
      <c r="I47">
        <f>$E$70</f>
        <v>104.18561855882342</v>
      </c>
      <c r="J47">
        <f t="shared" si="6"/>
        <v>0.7276246264306413</v>
      </c>
      <c r="O47">
        <f t="shared" si="3"/>
        <v>1.0073295780794258</v>
      </c>
      <c r="Y47" s="5"/>
    </row>
    <row r="48" spans="2:25" x14ac:dyDescent="0.25">
      <c r="B48" s="1">
        <v>48</v>
      </c>
      <c r="C48">
        <v>12791.831055000001</v>
      </c>
      <c r="D48">
        <v>12884.948242</v>
      </c>
      <c r="E48" s="5">
        <f t="shared" si="4"/>
        <v>93.117186999999831</v>
      </c>
      <c r="F48">
        <f t="shared" si="7"/>
        <v>12838.3896485</v>
      </c>
      <c r="G48">
        <f>$G$74</f>
        <v>26.652812886173706</v>
      </c>
      <c r="H48">
        <f>$G$75</f>
        <v>181.71842423147314</v>
      </c>
      <c r="I48">
        <f>$E$70</f>
        <v>104.18561855882342</v>
      </c>
      <c r="J48">
        <f t="shared" si="6"/>
        <v>0.72268188626845575</v>
      </c>
      <c r="O48">
        <f t="shared" si="3"/>
        <v>1.0072794259554891</v>
      </c>
      <c r="Y48" s="5"/>
    </row>
    <row r="49" spans="2:25" x14ac:dyDescent="0.25">
      <c r="B49" s="1">
        <v>49</v>
      </c>
      <c r="C49">
        <v>12788.495117</v>
      </c>
      <c r="D49">
        <v>12872.238281</v>
      </c>
      <c r="E49" s="5">
        <f t="shared" si="4"/>
        <v>83.743163999999524</v>
      </c>
      <c r="F49">
        <f t="shared" si="7"/>
        <v>12830.366699</v>
      </c>
      <c r="G49">
        <f>$G$74</f>
        <v>26.652812886173706</v>
      </c>
      <c r="H49">
        <f>$G$75</f>
        <v>181.71842423147314</v>
      </c>
      <c r="I49">
        <f>$E$70</f>
        <v>104.18561855882342</v>
      </c>
      <c r="J49">
        <f t="shared" si="6"/>
        <v>0.65057189100988122</v>
      </c>
      <c r="O49">
        <f t="shared" si="3"/>
        <v>1.0065483204422292</v>
      </c>
      <c r="Y49" s="5"/>
    </row>
    <row r="50" spans="2:25" x14ac:dyDescent="0.25">
      <c r="B50" s="1">
        <v>50</v>
      </c>
      <c r="C50">
        <v>12785.553711</v>
      </c>
      <c r="D50">
        <v>12866.541992</v>
      </c>
      <c r="E50" s="5">
        <f t="shared" si="4"/>
        <v>80.988280999999915</v>
      </c>
      <c r="F50">
        <f t="shared" si="7"/>
        <v>12826.0478515</v>
      </c>
      <c r="G50">
        <f>$G$74</f>
        <v>26.652812886173706</v>
      </c>
      <c r="H50">
        <f>$G$75</f>
        <v>181.71842423147314</v>
      </c>
      <c r="I50">
        <f>$E$70</f>
        <v>104.18561855882342</v>
      </c>
      <c r="J50">
        <f t="shared" si="6"/>
        <v>0.62944869764040567</v>
      </c>
      <c r="O50">
        <f t="shared" si="3"/>
        <v>1.0063343585135716</v>
      </c>
      <c r="Y50" s="5"/>
    </row>
    <row r="51" spans="2:25" x14ac:dyDescent="0.25">
      <c r="B51" s="1">
        <v>51</v>
      </c>
      <c r="C51">
        <v>12822.21875</v>
      </c>
      <c r="D51">
        <v>12871.029296999999</v>
      </c>
      <c r="E51" s="5">
        <f t="shared" si="4"/>
        <v>48.810546999999133</v>
      </c>
      <c r="F51">
        <f t="shared" si="7"/>
        <v>12846.6240235</v>
      </c>
      <c r="G51">
        <f>$G$74</f>
        <v>26.652812886173706</v>
      </c>
      <c r="H51">
        <f>$G$75</f>
        <v>181.71842423147314</v>
      </c>
      <c r="I51">
        <f>$E$70</f>
        <v>104.18561855882342</v>
      </c>
      <c r="J51">
        <f t="shared" si="6"/>
        <v>0.37922800013652347</v>
      </c>
      <c r="O51">
        <f t="shared" si="3"/>
        <v>1.0038067161348343</v>
      </c>
      <c r="Y51" s="5"/>
    </row>
    <row r="52" spans="2:25" x14ac:dyDescent="0.25">
      <c r="B52" s="1">
        <v>52</v>
      </c>
      <c r="C52">
        <v>12784.114258</v>
      </c>
      <c r="D52">
        <v>12916.53125</v>
      </c>
      <c r="E52" s="5">
        <f t="shared" si="4"/>
        <v>132.41699200000039</v>
      </c>
      <c r="F52">
        <f t="shared" si="7"/>
        <v>12850.322754000001</v>
      </c>
      <c r="G52">
        <f>$G$74</f>
        <v>26.652812886173706</v>
      </c>
      <c r="H52">
        <f>$G$75</f>
        <v>181.71842423147314</v>
      </c>
      <c r="I52">
        <f>$E$70</f>
        <v>104.18561855882342</v>
      </c>
      <c r="J52">
        <f t="shared" si="6"/>
        <v>1.0251745568300343</v>
      </c>
      <c r="O52">
        <f t="shared" si="3"/>
        <v>1.0103579324564576</v>
      </c>
      <c r="Y52" s="5"/>
    </row>
    <row r="53" spans="2:25" x14ac:dyDescent="0.25">
      <c r="B53" s="1">
        <v>53</v>
      </c>
      <c r="C53">
        <v>12790.502930000001</v>
      </c>
      <c r="D53">
        <v>12895.791992</v>
      </c>
      <c r="E53" s="5">
        <f t="shared" si="4"/>
        <v>105.28906199999983</v>
      </c>
      <c r="F53">
        <f t="shared" si="7"/>
        <v>12843.147461</v>
      </c>
      <c r="G53">
        <f>$G$74</f>
        <v>26.652812886173706</v>
      </c>
      <c r="H53">
        <f>$G$75</f>
        <v>181.71842423147314</v>
      </c>
      <c r="I53">
        <f>$E$70</f>
        <v>104.18561855882342</v>
      </c>
      <c r="J53">
        <f t="shared" si="6"/>
        <v>0.81646061029300621</v>
      </c>
      <c r="O53">
        <f t="shared" si="3"/>
        <v>1.0082318156351027</v>
      </c>
      <c r="Y53" s="5"/>
    </row>
    <row r="54" spans="2:25" s="5" customFormat="1" x14ac:dyDescent="0.25">
      <c r="B54" s="1">
        <v>54</v>
      </c>
      <c r="C54" s="5">
        <v>9315.6142579999996</v>
      </c>
      <c r="D54" s="5">
        <v>9451.890625</v>
      </c>
      <c r="E54" s="5">
        <f t="shared" si="4"/>
        <v>136.27636700000039</v>
      </c>
      <c r="F54" s="5">
        <f t="shared" ref="F54:F59" si="8">AVERAGE(C54,D54)</f>
        <v>9383.7524415000007</v>
      </c>
      <c r="G54">
        <f>$G$74</f>
        <v>26.652812886173706</v>
      </c>
      <c r="H54">
        <f>$G$75</f>
        <v>181.71842423147314</v>
      </c>
      <c r="I54">
        <f>$E$70</f>
        <v>104.18561855882342</v>
      </c>
      <c r="J54">
        <f t="shared" si="6"/>
        <v>1.4417895044146301</v>
      </c>
      <c r="O54">
        <f t="shared" si="3"/>
        <v>1.0146288117160895</v>
      </c>
      <c r="W54"/>
      <c r="X54"/>
    </row>
    <row r="55" spans="2:25" s="5" customFormat="1" x14ac:dyDescent="0.25">
      <c r="B55" s="1">
        <v>55</v>
      </c>
      <c r="C55" s="5">
        <v>9316.2441409999992</v>
      </c>
      <c r="D55" s="5">
        <v>9450.4023440000001</v>
      </c>
      <c r="E55" s="5">
        <f t="shared" ref="E55:E69" si="9">D55-C55</f>
        <v>134.15820300000087</v>
      </c>
      <c r="F55" s="5">
        <f t="shared" si="8"/>
        <v>9383.3232424999987</v>
      </c>
      <c r="G55">
        <f>$G$74</f>
        <v>26.652812886173706</v>
      </c>
      <c r="H55">
        <f>$G$75</f>
        <v>181.71842423147314</v>
      </c>
      <c r="I55">
        <f>$E$70</f>
        <v>104.18561855882342</v>
      </c>
      <c r="J55">
        <f t="shared" ref="J55:J59" si="10">(E55/D55)*100</f>
        <v>1.4196030826685073</v>
      </c>
      <c r="O55">
        <f t="shared" ref="O55:O68" si="11">D55/C55</f>
        <v>1.0144004602036547</v>
      </c>
      <c r="W55"/>
      <c r="X55"/>
    </row>
    <row r="56" spans="2:25" s="5" customFormat="1" x14ac:dyDescent="0.25">
      <c r="B56" s="1">
        <v>56</v>
      </c>
      <c r="C56" s="5">
        <v>9317.9589840000008</v>
      </c>
      <c r="D56" s="5">
        <v>9475.8417969999991</v>
      </c>
      <c r="E56" s="5">
        <f t="shared" si="9"/>
        <v>157.88281299999835</v>
      </c>
      <c r="F56" s="5">
        <f t="shared" si="8"/>
        <v>9396.900390499999</v>
      </c>
      <c r="G56">
        <f>$G$74</f>
        <v>26.652812886173706</v>
      </c>
      <c r="H56">
        <f>$G$75</f>
        <v>181.71842423147314</v>
      </c>
      <c r="I56">
        <f>$E$70</f>
        <v>104.18561855882342</v>
      </c>
      <c r="J56">
        <f t="shared" si="10"/>
        <v>1.6661613435756517</v>
      </c>
      <c r="O56">
        <f t="shared" si="11"/>
        <v>1.0169439265906945</v>
      </c>
      <c r="W56"/>
      <c r="X56"/>
    </row>
    <row r="57" spans="2:25" x14ac:dyDescent="0.25">
      <c r="B57" s="1">
        <v>57</v>
      </c>
      <c r="C57">
        <v>9336.9589840000008</v>
      </c>
      <c r="D57">
        <v>9452.1533199999994</v>
      </c>
      <c r="E57" s="5">
        <f t="shared" si="9"/>
        <v>115.19433599999866</v>
      </c>
      <c r="F57">
        <f t="shared" si="8"/>
        <v>9394.556152000001</v>
      </c>
      <c r="G57">
        <f>$G$74</f>
        <v>26.652812886173706</v>
      </c>
      <c r="H57">
        <f>$G$75</f>
        <v>181.71842423147314</v>
      </c>
      <c r="I57">
        <f>$E$70</f>
        <v>104.18561855882342</v>
      </c>
      <c r="J57">
        <f t="shared" si="10"/>
        <v>1.2187099817377767</v>
      </c>
      <c r="O57">
        <f t="shared" si="11"/>
        <v>1.0123374576451925</v>
      </c>
      <c r="Y57" s="5"/>
    </row>
    <row r="58" spans="2:25" x14ac:dyDescent="0.25">
      <c r="B58" s="1">
        <v>58</v>
      </c>
      <c r="C58">
        <v>9334.1621090000008</v>
      </c>
      <c r="D58">
        <v>9454.6269530000009</v>
      </c>
      <c r="E58" s="5">
        <f t="shared" si="9"/>
        <v>120.46484400000008</v>
      </c>
      <c r="F58">
        <f t="shared" si="8"/>
        <v>9394.3945310000017</v>
      </c>
      <c r="G58">
        <f>$G$74</f>
        <v>26.652812886173706</v>
      </c>
      <c r="H58">
        <f>$G$75</f>
        <v>181.71842423147314</v>
      </c>
      <c r="I58">
        <f>$E$70</f>
        <v>104.18561855882342</v>
      </c>
      <c r="J58">
        <f t="shared" si="10"/>
        <v>1.274136405368971</v>
      </c>
      <c r="O58">
        <f t="shared" si="11"/>
        <v>1.0129058015698964</v>
      </c>
      <c r="Y58" s="5"/>
    </row>
    <row r="59" spans="2:25" x14ac:dyDescent="0.25">
      <c r="B59" s="1">
        <v>59</v>
      </c>
      <c r="C59">
        <v>9326.9824219999991</v>
      </c>
      <c r="D59">
        <v>9464.5507809999999</v>
      </c>
      <c r="E59" s="5">
        <f t="shared" si="9"/>
        <v>137.56835900000078</v>
      </c>
      <c r="F59">
        <f t="shared" si="8"/>
        <v>9395.7666014999995</v>
      </c>
      <c r="G59">
        <f>$G$74</f>
        <v>26.652812886173706</v>
      </c>
      <c r="H59">
        <f>$G$75</f>
        <v>181.71842423147314</v>
      </c>
      <c r="I59">
        <f>$E$70</f>
        <v>104.18561855882342</v>
      </c>
      <c r="J59">
        <f t="shared" si="10"/>
        <v>1.4535117638775632</v>
      </c>
      <c r="O59">
        <f t="shared" si="11"/>
        <v>1.0147495034058938</v>
      </c>
      <c r="Y59" s="5"/>
    </row>
    <row r="60" spans="2:25" x14ac:dyDescent="0.25">
      <c r="B60" s="1">
        <v>60</v>
      </c>
      <c r="C60">
        <v>9330.0097659999992</v>
      </c>
      <c r="D60">
        <v>9473.3515630000002</v>
      </c>
      <c r="E60" s="5">
        <f t="shared" si="9"/>
        <v>143.34179700000095</v>
      </c>
      <c r="F60">
        <f>AVERAGE(C60,D60)</f>
        <v>9401.6806644999997</v>
      </c>
      <c r="G60">
        <f>$G$74</f>
        <v>26.652812886173706</v>
      </c>
      <c r="H60">
        <f>$G$75</f>
        <v>181.71842423147314</v>
      </c>
      <c r="I60">
        <f>$E$70</f>
        <v>104.18561855882342</v>
      </c>
      <c r="J60">
        <f t="shared" ref="J60:J69" si="12">(E60/D60)*100</f>
        <v>1.5131054310266492</v>
      </c>
      <c r="O60">
        <f t="shared" si="11"/>
        <v>1.0153635205744758</v>
      </c>
      <c r="Y60" s="5"/>
    </row>
    <row r="61" spans="2:25" x14ac:dyDescent="0.25">
      <c r="B61" s="1">
        <v>61</v>
      </c>
      <c r="C61">
        <v>9329.8203130000002</v>
      </c>
      <c r="D61">
        <v>9491.046875</v>
      </c>
      <c r="E61" s="5">
        <f t="shared" si="9"/>
        <v>161.22656199999983</v>
      </c>
      <c r="F61">
        <f t="shared" ref="F61:F69" si="13">AVERAGE(C61,D61)</f>
        <v>9410.4335940000001</v>
      </c>
      <c r="G61">
        <f>$G$74</f>
        <v>26.652812886173706</v>
      </c>
      <c r="H61">
        <f>$G$75</f>
        <v>181.71842423147314</v>
      </c>
      <c r="I61">
        <f>$E$70</f>
        <v>104.18561855882342</v>
      </c>
      <c r="J61">
        <f t="shared" si="12"/>
        <v>1.698722639592904</v>
      </c>
      <c r="O61">
        <f t="shared" si="11"/>
        <v>1.0172807788993909</v>
      </c>
      <c r="Y61" s="5"/>
    </row>
    <row r="62" spans="2:25" x14ac:dyDescent="0.25">
      <c r="B62" s="1">
        <v>62</v>
      </c>
      <c r="C62">
        <v>9334.1816409999992</v>
      </c>
      <c r="D62">
        <v>9462.1289059999999</v>
      </c>
      <c r="E62" s="5">
        <f t="shared" si="9"/>
        <v>127.9472650000007</v>
      </c>
      <c r="F62">
        <f t="shared" si="13"/>
        <v>9398.1552735000005</v>
      </c>
      <c r="G62">
        <f>$G$74</f>
        <v>26.652812886173706</v>
      </c>
      <c r="H62">
        <f>$G$75</f>
        <v>181.71842423147314</v>
      </c>
      <c r="I62">
        <f>$E$70</f>
        <v>104.18561855882342</v>
      </c>
      <c r="J62">
        <f>(E62/D62)*100</f>
        <v>1.3522037827963691</v>
      </c>
      <c r="O62">
        <f t="shared" si="11"/>
        <v>1.0137073896695987</v>
      </c>
      <c r="Y62" s="5"/>
    </row>
    <row r="63" spans="2:25" x14ac:dyDescent="0.25">
      <c r="B63" s="1">
        <v>63</v>
      </c>
      <c r="C63">
        <v>12236.771479999999</v>
      </c>
      <c r="D63">
        <v>12320.375980000001</v>
      </c>
      <c r="E63" s="5">
        <f t="shared" si="9"/>
        <v>83.604500000001281</v>
      </c>
      <c r="F63">
        <f t="shared" si="13"/>
        <v>12278.57373</v>
      </c>
      <c r="G63">
        <f>$G$74</f>
        <v>26.652812886173706</v>
      </c>
      <c r="H63">
        <f>$G$75</f>
        <v>181.71842423147314</v>
      </c>
      <c r="I63">
        <f>$E$70</f>
        <v>104.18561855882342</v>
      </c>
      <c r="J63">
        <f t="shared" si="12"/>
        <v>0.67858724551684724</v>
      </c>
      <c r="O63">
        <f t="shared" si="11"/>
        <v>1.0068322351313537</v>
      </c>
      <c r="Y63" s="5"/>
    </row>
    <row r="64" spans="2:25" x14ac:dyDescent="0.25">
      <c r="B64" s="1">
        <v>64</v>
      </c>
      <c r="C64">
        <v>12205.61231</v>
      </c>
      <c r="D64">
        <v>12352.014649999999</v>
      </c>
      <c r="E64" s="5">
        <f t="shared" si="9"/>
        <v>146.40233999999873</v>
      </c>
      <c r="F64">
        <f t="shared" si="13"/>
        <v>12278.813480000001</v>
      </c>
      <c r="G64">
        <f>$G$74</f>
        <v>26.652812886173706</v>
      </c>
      <c r="H64">
        <f>$G$75</f>
        <v>181.71842423147314</v>
      </c>
      <c r="I64">
        <f>$E$70</f>
        <v>104.18561855882342</v>
      </c>
      <c r="J64">
        <f t="shared" si="12"/>
        <v>1.1852506991642755</v>
      </c>
      <c r="O64">
        <f t="shared" si="11"/>
        <v>1.0119946739484795</v>
      </c>
      <c r="Y64" s="5"/>
    </row>
    <row r="65" spans="1:35" x14ac:dyDescent="0.25">
      <c r="B65" s="1">
        <v>65</v>
      </c>
      <c r="C65">
        <v>12229.73633</v>
      </c>
      <c r="D65">
        <v>12319.753909999999</v>
      </c>
      <c r="E65" s="5">
        <f t="shared" si="9"/>
        <v>90.017579999999725</v>
      </c>
      <c r="F65">
        <f t="shared" si="13"/>
        <v>12274.74512</v>
      </c>
      <c r="G65">
        <f>$G$74</f>
        <v>26.652812886173706</v>
      </c>
      <c r="H65">
        <f>$G$75</f>
        <v>181.71842423147314</v>
      </c>
      <c r="I65">
        <f>$E$70</f>
        <v>104.18561855882342</v>
      </c>
      <c r="J65">
        <f t="shared" si="12"/>
        <v>0.73067677047454704</v>
      </c>
      <c r="O65">
        <f t="shared" si="11"/>
        <v>1.007360549530343</v>
      </c>
      <c r="Y65" s="5"/>
    </row>
    <row r="66" spans="1:35" x14ac:dyDescent="0.25">
      <c r="B66" s="1">
        <v>66</v>
      </c>
      <c r="C66">
        <v>12220.625</v>
      </c>
      <c r="D66">
        <v>12339.789059999999</v>
      </c>
      <c r="E66" s="5">
        <f t="shared" si="9"/>
        <v>119.16405999999915</v>
      </c>
      <c r="F66">
        <f t="shared" si="13"/>
        <v>12280.20703</v>
      </c>
      <c r="G66">
        <f>$G$74</f>
        <v>26.652812886173706</v>
      </c>
      <c r="H66">
        <f>$G$75</f>
        <v>181.71842423147314</v>
      </c>
      <c r="I66">
        <f>$E$70</f>
        <v>104.18561855882342</v>
      </c>
      <c r="J66">
        <f t="shared" si="12"/>
        <v>0.96568960312518637</v>
      </c>
      <c r="O66">
        <f t="shared" si="11"/>
        <v>1.0097510610136551</v>
      </c>
      <c r="Y66" s="5"/>
    </row>
    <row r="67" spans="1:35" x14ac:dyDescent="0.25">
      <c r="B67" s="1">
        <v>67</v>
      </c>
      <c r="C67">
        <v>12215.844730000001</v>
      </c>
      <c r="D67">
        <v>12330.44238</v>
      </c>
      <c r="E67" s="5">
        <f t="shared" si="9"/>
        <v>114.5976499999997</v>
      </c>
      <c r="F67">
        <f t="shared" si="13"/>
        <v>12273.143555000001</v>
      </c>
      <c r="G67">
        <f>$G$74</f>
        <v>26.652812886173706</v>
      </c>
      <c r="H67">
        <f>$G$75</f>
        <v>181.71842423147314</v>
      </c>
      <c r="I67">
        <f>$E$70</f>
        <v>104.18561855882342</v>
      </c>
      <c r="J67">
        <f t="shared" si="12"/>
        <v>0.92938798518597598</v>
      </c>
      <c r="O67">
        <f t="shared" si="11"/>
        <v>1.0093810663554497</v>
      </c>
      <c r="Y67" s="5"/>
    </row>
    <row r="68" spans="1:35" s="10" customFormat="1" x14ac:dyDescent="0.25">
      <c r="B68" s="1">
        <v>68</v>
      </c>
      <c r="C68" s="10">
        <v>12203.896479999999</v>
      </c>
      <c r="D68" s="10">
        <v>12321.04492</v>
      </c>
      <c r="E68" s="5">
        <f t="shared" si="9"/>
        <v>117.14844000000085</v>
      </c>
      <c r="F68">
        <f t="shared" si="13"/>
        <v>12262.4707</v>
      </c>
      <c r="G68">
        <f>$G$74</f>
        <v>26.652812886173706</v>
      </c>
      <c r="H68">
        <f>$G$75</f>
        <v>181.71842423147314</v>
      </c>
      <c r="I68">
        <f>$E$70</f>
        <v>104.18561855882342</v>
      </c>
      <c r="J68">
        <f t="shared" si="12"/>
        <v>0.95079955280287098</v>
      </c>
      <c r="O68">
        <f t="shared" si="11"/>
        <v>1.0095992652995693</v>
      </c>
      <c r="Y68" s="2"/>
    </row>
    <row r="69" spans="1:35" s="10" customFormat="1" x14ac:dyDescent="0.25">
      <c r="B69" s="1">
        <v>69</v>
      </c>
      <c r="C69" s="10">
        <v>12195.2793</v>
      </c>
      <c r="D69" s="10">
        <v>12312.27441</v>
      </c>
      <c r="E69" s="5">
        <f t="shared" si="9"/>
        <v>116.99510999999984</v>
      </c>
      <c r="F69">
        <f t="shared" si="13"/>
        <v>12253.776855</v>
      </c>
      <c r="G69">
        <f>$G$74</f>
        <v>26.652812886173706</v>
      </c>
      <c r="H69">
        <f>$G$75</f>
        <v>181.71842423147314</v>
      </c>
      <c r="I69">
        <f>$E$70</f>
        <v>104.18561855882342</v>
      </c>
      <c r="J69">
        <f t="shared" si="12"/>
        <v>0.95023150154106939</v>
      </c>
      <c r="O69">
        <f>D69/C69</f>
        <v>1.0095934752392264</v>
      </c>
      <c r="Y69" s="2"/>
    </row>
    <row r="70" spans="1:35" s="9" customFormat="1" x14ac:dyDescent="0.25">
      <c r="E70" s="14">
        <f>AVERAGE(E2:E69)</f>
        <v>104.18561855882342</v>
      </c>
      <c r="F70" s="9" t="s">
        <v>0</v>
      </c>
      <c r="J70"/>
    </row>
    <row r="71" spans="1:35" x14ac:dyDescent="0.25">
      <c r="A71" s="2"/>
      <c r="E71" s="2">
        <f>STDEV(E2:E69)</f>
        <v>39.557553914617202</v>
      </c>
      <c r="F71" t="s">
        <v>1</v>
      </c>
      <c r="G71" s="10"/>
      <c r="H71" s="10"/>
    </row>
    <row r="73" spans="1:35" ht="15.75" thickBot="1" x14ac:dyDescent="0.3">
      <c r="F73" t="s">
        <v>4</v>
      </c>
    </row>
    <row r="74" spans="1:35" x14ac:dyDescent="0.25">
      <c r="F74" s="7" t="s">
        <v>2</v>
      </c>
      <c r="G74" s="3">
        <f>E70-(1.96*E71)</f>
        <v>26.652812886173706</v>
      </c>
      <c r="H74" t="s">
        <v>17</v>
      </c>
      <c r="I74" s="1" t="s">
        <v>24</v>
      </c>
      <c r="J74" s="15">
        <f>E71/E70</f>
        <v>0.37968343867232429</v>
      </c>
      <c r="K74">
        <f>J74*1+0</f>
        <v>0.37968343867232429</v>
      </c>
      <c r="L74">
        <f>E70/800</f>
        <v>0.13023202319852928</v>
      </c>
      <c r="M74" t="s">
        <v>25</v>
      </c>
      <c r="N74">
        <f>Q81</f>
        <v>0</v>
      </c>
      <c r="V74" t="s">
        <v>26</v>
      </c>
      <c r="W74" t="s">
        <v>27</v>
      </c>
      <c r="X74" t="s">
        <v>28</v>
      </c>
      <c r="Y74" t="s">
        <v>31</v>
      </c>
      <c r="Z74" t="s">
        <v>32</v>
      </c>
      <c r="AA74" t="s">
        <v>33</v>
      </c>
      <c r="AB74" t="s">
        <v>34</v>
      </c>
      <c r="AC74" t="s">
        <v>35</v>
      </c>
      <c r="AD74" t="s">
        <v>36</v>
      </c>
      <c r="AE74" t="s">
        <v>37</v>
      </c>
    </row>
    <row r="75" spans="1:35" ht="15.75" thickBot="1" x14ac:dyDescent="0.3">
      <c r="F75" s="8" t="s">
        <v>3</v>
      </c>
      <c r="G75" s="4">
        <f>E70+(1.96*E71)</f>
        <v>181.71842423147314</v>
      </c>
      <c r="H75" t="s">
        <v>18</v>
      </c>
      <c r="V75" t="s">
        <v>30</v>
      </c>
    </row>
    <row r="76" spans="1:35" x14ac:dyDescent="0.25">
      <c r="V76" s="10">
        <v>22427.324218999998</v>
      </c>
      <c r="W76" s="10"/>
      <c r="X76">
        <v>11994.619140999999</v>
      </c>
      <c r="Y76">
        <v>21527.738281000002</v>
      </c>
      <c r="Z76">
        <v>16850.517577999999</v>
      </c>
      <c r="AA76">
        <v>12734.622069999999</v>
      </c>
      <c r="AB76" s="5">
        <v>12791.831055000001</v>
      </c>
      <c r="AC76">
        <v>9315.6142579999996</v>
      </c>
      <c r="AD76">
        <v>12236.771479999999</v>
      </c>
      <c r="AE76" s="21"/>
    </row>
    <row r="77" spans="1:35" x14ac:dyDescent="0.25">
      <c r="F77" t="s">
        <v>7</v>
      </c>
      <c r="P77">
        <f>(G74-G75)/2</f>
        <v>-77.532805672649715</v>
      </c>
      <c r="V77" s="10">
        <v>22417.041015999999</v>
      </c>
      <c r="W77" s="10"/>
      <c r="X77">
        <v>11998.869140999999</v>
      </c>
      <c r="Y77">
        <v>21506.90625</v>
      </c>
      <c r="Z77">
        <v>16845.488281000002</v>
      </c>
      <c r="AA77">
        <v>12703.973633</v>
      </c>
      <c r="AB77" s="5"/>
      <c r="AC77">
        <v>9316.2441409999992</v>
      </c>
      <c r="AD77">
        <v>12217.4668</v>
      </c>
      <c r="AE77" s="21"/>
      <c r="AH77">
        <v>12236.771479999999</v>
      </c>
      <c r="AI77">
        <v>12320.375980000001</v>
      </c>
    </row>
    <row r="78" spans="1:35" x14ac:dyDescent="0.25">
      <c r="F78" s="11" t="s">
        <v>8</v>
      </c>
      <c r="G78">
        <f>((E71)^2)/69</f>
        <v>22.678261908809372</v>
      </c>
      <c r="V78" s="10">
        <v>22391.138672000001</v>
      </c>
      <c r="W78" s="10">
        <v>14946.797852</v>
      </c>
      <c r="X78">
        <v>11995.046875</v>
      </c>
      <c r="Y78">
        <v>21498.40625</v>
      </c>
      <c r="Z78">
        <v>16836.150390999999</v>
      </c>
      <c r="AA78" s="19">
        <v>12704.816406</v>
      </c>
      <c r="AB78" s="5">
        <v>12829.329102</v>
      </c>
      <c r="AC78" s="19">
        <v>9317.9589840000008</v>
      </c>
      <c r="AD78">
        <v>12205.61231</v>
      </c>
      <c r="AE78" s="21"/>
      <c r="AH78">
        <v>12217.4668</v>
      </c>
      <c r="AI78">
        <v>0</v>
      </c>
    </row>
    <row r="79" spans="1:35" x14ac:dyDescent="0.25">
      <c r="F79" s="11" t="s">
        <v>9</v>
      </c>
      <c r="G79">
        <f>((E71)^2)/(2*(69-1))</f>
        <v>11.505882880204755</v>
      </c>
      <c r="V79" s="10">
        <v>22425.744140999999</v>
      </c>
      <c r="W79" s="10">
        <v>15005.928711</v>
      </c>
      <c r="X79">
        <v>12008.151367</v>
      </c>
      <c r="Z79">
        <v>16859.990234000001</v>
      </c>
      <c r="AA79">
        <v>12727.103515999999</v>
      </c>
      <c r="AB79" s="5">
        <v>12788.495117</v>
      </c>
      <c r="AC79">
        <v>9336.9589840000008</v>
      </c>
      <c r="AD79">
        <v>12246.87695</v>
      </c>
      <c r="AE79" s="21"/>
      <c r="AH79">
        <v>12205.61231</v>
      </c>
      <c r="AI79">
        <v>12352.014649999999</v>
      </c>
    </row>
    <row r="80" spans="1:35" x14ac:dyDescent="0.25">
      <c r="F80" s="12" t="s">
        <v>10</v>
      </c>
      <c r="G80" s="10" t="s">
        <v>11</v>
      </c>
      <c r="V80" s="10">
        <v>22419.324218999998</v>
      </c>
      <c r="W80" s="10">
        <v>14999.938477</v>
      </c>
      <c r="X80">
        <v>12004.432617</v>
      </c>
      <c r="Y80">
        <v>21518.332031000002</v>
      </c>
      <c r="Z80">
        <v>16854.677734000001</v>
      </c>
      <c r="AA80">
        <v>12718.025390999999</v>
      </c>
      <c r="AB80" s="5">
        <v>12785.553711</v>
      </c>
      <c r="AC80">
        <v>9334.1621090000008</v>
      </c>
      <c r="AD80">
        <v>12229.73633</v>
      </c>
      <c r="AE80" s="21"/>
      <c r="AH80">
        <v>12246.87695</v>
      </c>
      <c r="AI80">
        <v>0</v>
      </c>
    </row>
    <row r="81" spans="3:35" x14ac:dyDescent="0.25">
      <c r="E81" s="11" t="s">
        <v>14</v>
      </c>
      <c r="F81" s="12" t="s">
        <v>12</v>
      </c>
      <c r="G81" s="10">
        <f>E71/(SQRT(69))</f>
        <v>4.7621698739975011</v>
      </c>
      <c r="V81" s="10">
        <v>22418.779297000001</v>
      </c>
      <c r="W81" s="10">
        <v>14976.944336</v>
      </c>
      <c r="X81">
        <v>11996.592773</v>
      </c>
      <c r="Y81">
        <v>21522.183593999998</v>
      </c>
      <c r="AA81" s="5">
        <v>12685.328125</v>
      </c>
      <c r="AB81" s="5">
        <v>12822.21875</v>
      </c>
      <c r="AC81">
        <v>9326.9824219999991</v>
      </c>
      <c r="AD81">
        <v>12220.625</v>
      </c>
      <c r="AE81" s="21"/>
      <c r="AH81">
        <v>12229.73633</v>
      </c>
      <c r="AI81">
        <v>12319.753909999999</v>
      </c>
    </row>
    <row r="82" spans="3:35" ht="15.75" thickBot="1" x14ac:dyDescent="0.3">
      <c r="F82" s="13" t="s">
        <v>21</v>
      </c>
      <c r="V82" s="10">
        <v>22417.767577999999</v>
      </c>
      <c r="W82" s="10">
        <v>15012.269531</v>
      </c>
      <c r="X82">
        <v>12002.491211</v>
      </c>
      <c r="Y82">
        <v>21499.132813</v>
      </c>
      <c r="Z82">
        <v>16846.771484000001</v>
      </c>
      <c r="AA82">
        <v>12728.905273</v>
      </c>
      <c r="AB82" s="5">
        <v>12784.114258</v>
      </c>
      <c r="AC82" s="19">
        <v>9330.0097659999992</v>
      </c>
      <c r="AD82">
        <v>12215.844730000001</v>
      </c>
      <c r="AE82" s="21"/>
      <c r="AH82">
        <v>12220.625</v>
      </c>
      <c r="AI82">
        <v>12339.789059999999</v>
      </c>
    </row>
    <row r="83" spans="3:35" ht="15" customHeight="1" x14ac:dyDescent="0.25">
      <c r="F83" s="24" t="s">
        <v>15</v>
      </c>
      <c r="G83" s="3">
        <f>E70+(1.984*G81)</f>
        <v>113.63376358883447</v>
      </c>
      <c r="V83" s="10">
        <v>0</v>
      </c>
      <c r="W83" s="10">
        <v>14981.833008</v>
      </c>
      <c r="X83">
        <v>12005.40625</v>
      </c>
      <c r="Y83">
        <v>21495.373047000001</v>
      </c>
      <c r="Z83">
        <v>16836.365234000001</v>
      </c>
      <c r="AA83">
        <v>12695.316406</v>
      </c>
      <c r="AB83" s="5">
        <v>0</v>
      </c>
      <c r="AC83" s="5">
        <v>9329.8203130000002</v>
      </c>
      <c r="AD83">
        <v>12203.896479999999</v>
      </c>
      <c r="AE83" s="21"/>
      <c r="AH83">
        <v>12215.844730000001</v>
      </c>
      <c r="AI83">
        <v>12330.44238</v>
      </c>
    </row>
    <row r="84" spans="3:35" ht="15.75" thickBot="1" x14ac:dyDescent="0.3">
      <c r="F84" s="25"/>
      <c r="G84" s="4">
        <f>E70-(1.984*G81)</f>
        <v>94.737473528812373</v>
      </c>
      <c r="V84" s="18">
        <v>22428.498047000001</v>
      </c>
      <c r="W84" s="18">
        <v>14987.341796999999</v>
      </c>
      <c r="X84" s="18">
        <v>0</v>
      </c>
      <c r="Y84" s="18">
        <v>21508.039063</v>
      </c>
      <c r="Z84" s="18">
        <v>16833.126952999999</v>
      </c>
      <c r="AA84" s="18">
        <v>12701.772461</v>
      </c>
      <c r="AB84" s="18">
        <v>12790.502930000001</v>
      </c>
      <c r="AC84" s="18">
        <v>9334.1816409999992</v>
      </c>
      <c r="AD84" s="18">
        <v>12195.2793</v>
      </c>
      <c r="AE84" s="22"/>
      <c r="AH84">
        <v>12203.896479999999</v>
      </c>
      <c r="AI84">
        <v>12321.04492</v>
      </c>
    </row>
    <row r="85" spans="3:35" x14ac:dyDescent="0.25">
      <c r="F85" s="26" t="s">
        <v>13</v>
      </c>
      <c r="G85" s="28">
        <f>1.71*G81</f>
        <v>8.1433104845357267</v>
      </c>
      <c r="V85">
        <v>22577.080077999999</v>
      </c>
      <c r="W85">
        <v>15098.708984000001</v>
      </c>
      <c r="Y85">
        <v>21622.890625</v>
      </c>
      <c r="Z85">
        <v>16924.224609000001</v>
      </c>
      <c r="AA85">
        <v>12827.057617</v>
      </c>
      <c r="AB85" s="5">
        <v>12884.948242</v>
      </c>
      <c r="AC85">
        <v>9451.890625</v>
      </c>
      <c r="AD85">
        <v>12320.375980000001</v>
      </c>
      <c r="AE85" s="21"/>
      <c r="AH85" s="18">
        <v>12195.2793</v>
      </c>
      <c r="AI85">
        <v>12312.27441</v>
      </c>
    </row>
    <row r="86" spans="3:35" ht="15.75" thickBot="1" x14ac:dyDescent="0.3">
      <c r="F86" s="27"/>
      <c r="G86" s="29"/>
      <c r="V86">
        <v>22528.771484000001</v>
      </c>
      <c r="W86">
        <v>15087.806640999999</v>
      </c>
      <c r="X86">
        <v>12090.723633</v>
      </c>
      <c r="Y86">
        <v>21678.923827999999</v>
      </c>
      <c r="Z86">
        <v>16976.052734000001</v>
      </c>
      <c r="AA86">
        <v>12798.982421999999</v>
      </c>
      <c r="AB86" s="5">
        <v>12890.833984000001</v>
      </c>
      <c r="AC86">
        <v>9450.4023440000001</v>
      </c>
      <c r="AD86">
        <v>0</v>
      </c>
      <c r="AE86" s="21"/>
    </row>
    <row r="87" spans="3:35" x14ac:dyDescent="0.25">
      <c r="E87" t="s">
        <v>17</v>
      </c>
      <c r="F87" s="30" t="s">
        <v>16</v>
      </c>
      <c r="G87" s="3">
        <f>G74-(1.984*G85)</f>
        <v>10.496484884854823</v>
      </c>
      <c r="V87">
        <v>22489.824218999998</v>
      </c>
      <c r="W87">
        <v>15050.594727</v>
      </c>
      <c r="X87">
        <v>12192.75</v>
      </c>
      <c r="Y87">
        <v>21649.201172000001</v>
      </c>
      <c r="Z87">
        <v>17069.587890999999</v>
      </c>
      <c r="AA87">
        <v>12846.832031</v>
      </c>
      <c r="AB87" s="5">
        <v>0</v>
      </c>
      <c r="AC87">
        <v>9475.8417969999991</v>
      </c>
      <c r="AD87">
        <v>12352.014649999999</v>
      </c>
      <c r="AE87" s="21"/>
    </row>
    <row r="88" spans="3:35" ht="15.75" thickBot="1" x14ac:dyDescent="0.3">
      <c r="F88" s="31"/>
      <c r="G88" s="4">
        <f>G74+(1.984*G85)</f>
        <v>42.809140887492589</v>
      </c>
      <c r="V88">
        <v>22517.585938</v>
      </c>
      <c r="W88">
        <v>15123.402344</v>
      </c>
      <c r="X88">
        <v>12115.234375</v>
      </c>
      <c r="Y88">
        <v>21545.226563</v>
      </c>
      <c r="Z88">
        <v>16892.84375</v>
      </c>
      <c r="AA88">
        <v>12788.087890999999</v>
      </c>
      <c r="AB88" s="5">
        <v>12872.238281</v>
      </c>
      <c r="AC88">
        <v>9452.1533199999994</v>
      </c>
      <c r="AD88">
        <v>0</v>
      </c>
      <c r="AE88" s="21"/>
    </row>
    <row r="89" spans="3:35" x14ac:dyDescent="0.25">
      <c r="E89" t="s">
        <v>18</v>
      </c>
      <c r="F89" s="30" t="s">
        <v>19</v>
      </c>
      <c r="G89" s="3">
        <f>G75-(1.984*G85)</f>
        <v>165.56209623015425</v>
      </c>
      <c r="V89">
        <v>22522.84375</v>
      </c>
      <c r="W89">
        <v>15135.007813</v>
      </c>
      <c r="X89">
        <v>12109.222656</v>
      </c>
      <c r="Y89">
        <v>21533.783202999999</v>
      </c>
      <c r="Z89">
        <v>16968.171875</v>
      </c>
      <c r="AA89">
        <v>12756.858398</v>
      </c>
      <c r="AB89" s="5">
        <v>12866.541992</v>
      </c>
      <c r="AC89">
        <v>9454.6269530000009</v>
      </c>
      <c r="AD89">
        <v>12319.753909999999</v>
      </c>
      <c r="AE89" s="21"/>
    </row>
    <row r="90" spans="3:35" ht="15.75" thickBot="1" x14ac:dyDescent="0.3">
      <c r="F90" s="31"/>
      <c r="G90" s="4">
        <f>G75+(1.984*G85)</f>
        <v>197.87475223279202</v>
      </c>
      <c r="V90">
        <v>22485.015625</v>
      </c>
      <c r="W90">
        <v>15113.783203000001</v>
      </c>
      <c r="X90">
        <v>12087.201171999999</v>
      </c>
      <c r="Y90">
        <v>21569.435547000001</v>
      </c>
      <c r="Z90">
        <v>16932.681640999999</v>
      </c>
      <c r="AA90">
        <v>12764.571289</v>
      </c>
      <c r="AB90" s="5">
        <v>12871.029296999999</v>
      </c>
      <c r="AC90">
        <v>9464.5507809999999</v>
      </c>
      <c r="AD90">
        <v>12339.789059999999</v>
      </c>
      <c r="AE90" s="21"/>
    </row>
    <row r="91" spans="3:35" x14ac:dyDescent="0.25">
      <c r="V91">
        <v>22557.824218999998</v>
      </c>
      <c r="W91">
        <v>15109.950194999999</v>
      </c>
      <c r="X91">
        <v>12108.196289</v>
      </c>
      <c r="Y91">
        <v>21502.242188</v>
      </c>
      <c r="Z91">
        <v>16929.617188</v>
      </c>
      <c r="AA91">
        <v>12813.644531</v>
      </c>
      <c r="AB91" s="5">
        <v>12916.53125</v>
      </c>
      <c r="AC91">
        <v>9473.3515630000002</v>
      </c>
      <c r="AD91">
        <v>12330.44238</v>
      </c>
      <c r="AE91" s="21"/>
    </row>
    <row r="92" spans="3:35" x14ac:dyDescent="0.25">
      <c r="C92" s="2"/>
      <c r="D92" s="2"/>
      <c r="E92" s="2"/>
      <c r="F92" s="23"/>
      <c r="G92" s="2"/>
      <c r="H92" s="2"/>
      <c r="I92" s="2"/>
      <c r="J92" s="2"/>
      <c r="K92" s="2"/>
      <c r="L92" s="2"/>
      <c r="V92">
        <v>22510.230468999998</v>
      </c>
      <c r="W92">
        <v>15114.785156</v>
      </c>
      <c r="X92">
        <v>12114.424805000001</v>
      </c>
      <c r="Y92">
        <v>21492.419922000001</v>
      </c>
      <c r="Z92">
        <v>16953.275390999999</v>
      </c>
      <c r="AA92">
        <v>12814.078125</v>
      </c>
      <c r="AB92" s="5">
        <v>12875.133789</v>
      </c>
      <c r="AC92">
        <v>9491.046875</v>
      </c>
      <c r="AD92">
        <v>12321.04492</v>
      </c>
      <c r="AE92" s="21"/>
    </row>
    <row r="93" spans="3:35" x14ac:dyDescent="0.25">
      <c r="C93" s="2"/>
      <c r="D93" s="2"/>
      <c r="E93" s="2"/>
      <c r="F93" s="23"/>
      <c r="G93" s="2"/>
      <c r="H93" s="2"/>
      <c r="I93" s="2"/>
      <c r="J93" s="2"/>
      <c r="K93" s="2"/>
      <c r="L93" s="2"/>
      <c r="V93">
        <v>22490.441406000002</v>
      </c>
      <c r="W93">
        <v>15161.498046999999</v>
      </c>
      <c r="X93">
        <v>12084.745117</v>
      </c>
      <c r="Y93">
        <v>21542.695313</v>
      </c>
      <c r="Z93">
        <v>16951.917968999998</v>
      </c>
      <c r="AA93">
        <v>12794.871094</v>
      </c>
      <c r="AB93" s="5">
        <v>12895.791992</v>
      </c>
      <c r="AC93">
        <v>9462.1289059999999</v>
      </c>
      <c r="AD93">
        <v>12312.27441</v>
      </c>
      <c r="AE93" s="21"/>
    </row>
    <row r="94" spans="3:35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V94" t="s">
        <v>26</v>
      </c>
      <c r="W94" t="s">
        <v>27</v>
      </c>
      <c r="X94" t="s">
        <v>28</v>
      </c>
      <c r="Y94" t="s">
        <v>31</v>
      </c>
      <c r="Z94" t="s">
        <v>32</v>
      </c>
      <c r="AA94" t="s">
        <v>33</v>
      </c>
      <c r="AB94" t="s">
        <v>34</v>
      </c>
      <c r="AC94" t="s">
        <v>35</v>
      </c>
      <c r="AD94" t="s">
        <v>36</v>
      </c>
      <c r="AE94" t="s">
        <v>37</v>
      </c>
    </row>
    <row r="95" spans="3:35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V95" t="s">
        <v>29</v>
      </c>
    </row>
    <row r="96" spans="3:35" x14ac:dyDescent="0.25">
      <c r="C96" s="2"/>
      <c r="D96" s="2"/>
      <c r="E96" s="2"/>
      <c r="F96" s="17"/>
      <c r="G96" s="17"/>
      <c r="H96" s="17"/>
      <c r="I96" s="17"/>
      <c r="J96" s="17"/>
      <c r="K96" s="2"/>
      <c r="L96" s="2"/>
      <c r="V96">
        <v>533.03198199999997</v>
      </c>
      <c r="W96" s="10"/>
      <c r="X96">
        <v>392.58789100000001</v>
      </c>
      <c r="Y96">
        <v>553.48870799999997</v>
      </c>
      <c r="Z96">
        <v>474.80493200000001</v>
      </c>
      <c r="AA96">
        <v>420.03851300000002</v>
      </c>
      <c r="AB96" s="5">
        <v>422.64211999999998</v>
      </c>
      <c r="AC96">
        <v>350.010986</v>
      </c>
      <c r="AD96">
        <v>412.761505</v>
      </c>
      <c r="AE96">
        <v>311.99191300000001</v>
      </c>
    </row>
    <row r="97" spans="3:31" x14ac:dyDescent="0.25">
      <c r="C97" s="2"/>
      <c r="D97" s="2"/>
      <c r="E97" s="2"/>
      <c r="F97" s="17"/>
      <c r="G97" s="17"/>
      <c r="H97" s="17"/>
      <c r="I97" s="17"/>
      <c r="J97" s="17"/>
      <c r="K97" s="2"/>
      <c r="L97" s="2"/>
      <c r="V97">
        <v>532.79333499999996</v>
      </c>
      <c r="W97" s="10"/>
      <c r="X97">
        <v>392.327271</v>
      </c>
      <c r="Y97">
        <v>548.57598900000005</v>
      </c>
      <c r="Z97">
        <v>474.79281600000002</v>
      </c>
      <c r="AA97">
        <v>419.82714800000002</v>
      </c>
      <c r="AB97" s="5"/>
      <c r="AC97">
        <v>350.04641700000002</v>
      </c>
      <c r="AD97">
        <v>412.50503500000002</v>
      </c>
      <c r="AE97">
        <v>311.78012100000001</v>
      </c>
    </row>
    <row r="98" spans="3:31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V98">
        <v>532.49945100000002</v>
      </c>
      <c r="W98" s="10">
        <v>435.339203</v>
      </c>
      <c r="X98">
        <v>392.240387</v>
      </c>
      <c r="Y98">
        <v>549.83642599999996</v>
      </c>
      <c r="Z98">
        <v>474.86044299999998</v>
      </c>
      <c r="AA98">
        <v>419.68472300000002</v>
      </c>
      <c r="AB98" s="5">
        <v>423.07000699999998</v>
      </c>
      <c r="AC98">
        <v>350.08102400000001</v>
      </c>
      <c r="AD98">
        <v>412.51174900000001</v>
      </c>
      <c r="AE98">
        <v>311.89453099999997</v>
      </c>
    </row>
    <row r="99" spans="3:31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V99">
        <v>536.61120600000004</v>
      </c>
      <c r="W99" s="10">
        <v>439.78539999999998</v>
      </c>
      <c r="X99">
        <v>391.55426</v>
      </c>
      <c r="Z99">
        <v>475.01623499999999</v>
      </c>
      <c r="AA99">
        <v>421.17730699999998</v>
      </c>
      <c r="AB99" s="5">
        <v>422.42160000000001</v>
      </c>
      <c r="AC99">
        <v>350.34481799999998</v>
      </c>
      <c r="AD99">
        <v>413.01629600000001</v>
      </c>
      <c r="AE99">
        <v>312.06545999999997</v>
      </c>
    </row>
    <row r="100" spans="3:31" x14ac:dyDescent="0.25">
      <c r="C100" s="2"/>
      <c r="D100" s="2"/>
      <c r="E100" s="2"/>
      <c r="F100" s="17"/>
      <c r="G100" s="17"/>
      <c r="H100" s="17"/>
      <c r="I100" s="17"/>
      <c r="J100" s="17"/>
      <c r="K100" s="2"/>
      <c r="L100" s="2"/>
      <c r="V100">
        <v>535.57720900000004</v>
      </c>
      <c r="W100" s="10">
        <v>440.296021</v>
      </c>
      <c r="X100">
        <v>391.41601600000001</v>
      </c>
      <c r="Y100">
        <v>551.19598399999995</v>
      </c>
      <c r="Z100">
        <v>474.938446</v>
      </c>
      <c r="AA100">
        <v>419.98217799999998</v>
      </c>
      <c r="AB100" s="5">
        <v>422.51232900000002</v>
      </c>
      <c r="AC100">
        <v>350.21450800000002</v>
      </c>
      <c r="AD100">
        <v>413.06649800000002</v>
      </c>
      <c r="AE100">
        <v>312.078979</v>
      </c>
    </row>
    <row r="101" spans="3:31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V101">
        <v>533.88708499999996</v>
      </c>
      <c r="W101" s="10">
        <v>439.31146200000001</v>
      </c>
      <c r="X101">
        <v>391.50900300000001</v>
      </c>
      <c r="Y101">
        <v>552.56561299999998</v>
      </c>
      <c r="AA101" s="5">
        <v>416.59603900000002</v>
      </c>
      <c r="AB101" s="5">
        <v>423.03692599999999</v>
      </c>
      <c r="AC101">
        <v>350.19567899999998</v>
      </c>
      <c r="AD101">
        <v>412.182434</v>
      </c>
      <c r="AE101">
        <v>311.45568800000001</v>
      </c>
    </row>
    <row r="102" spans="3:31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V102">
        <v>536.634277</v>
      </c>
      <c r="W102" s="10">
        <v>441.08648699999998</v>
      </c>
      <c r="X102">
        <v>391.81686400000001</v>
      </c>
      <c r="Y102">
        <v>549.94909700000005</v>
      </c>
      <c r="Z102">
        <v>474.788208</v>
      </c>
      <c r="AA102">
        <v>420.10891700000002</v>
      </c>
      <c r="AB102" s="5">
        <v>422.47711199999998</v>
      </c>
      <c r="AC102" s="19">
        <v>350.10318000000001</v>
      </c>
      <c r="AD102">
        <v>412.50366200000002</v>
      </c>
      <c r="AE102">
        <v>311.573059</v>
      </c>
    </row>
    <row r="103" spans="3:31" x14ac:dyDescent="0.25">
      <c r="C103" s="2"/>
      <c r="D103" s="2"/>
      <c r="E103" s="2"/>
      <c r="F103" s="17"/>
      <c r="G103" s="2"/>
      <c r="H103" s="2"/>
      <c r="I103" s="2"/>
      <c r="J103" s="2"/>
      <c r="K103" s="2"/>
      <c r="L103" s="2"/>
      <c r="V103">
        <v>7.9972000000000001E-2</v>
      </c>
      <c r="W103" s="10">
        <v>439.80603000000002</v>
      </c>
      <c r="X103">
        <v>392.36398300000002</v>
      </c>
      <c r="Y103">
        <v>551.98266599999999</v>
      </c>
      <c r="Z103">
        <v>474.75070199999999</v>
      </c>
      <c r="AA103">
        <v>419.69061299999998</v>
      </c>
      <c r="AB103" s="5">
        <v>422.81814600000001</v>
      </c>
      <c r="AC103">
        <v>350.05868500000003</v>
      </c>
      <c r="AD103">
        <v>412.00295999999997</v>
      </c>
      <c r="AE103">
        <v>311.21933000000001</v>
      </c>
    </row>
    <row r="104" spans="3:31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V104" s="18">
        <v>532.817993</v>
      </c>
      <c r="W104" s="18">
        <v>440.24972500000001</v>
      </c>
      <c r="X104" s="18">
        <v>392.51626599999997</v>
      </c>
      <c r="Y104" s="18">
        <v>549.74035600000002</v>
      </c>
      <c r="Z104" s="18">
        <v>474.78131100000002</v>
      </c>
      <c r="AA104" s="18">
        <v>419.71328699999998</v>
      </c>
      <c r="AB104" s="18">
        <v>422.61242700000003</v>
      </c>
      <c r="AC104" s="18">
        <v>350.34368899999998</v>
      </c>
      <c r="AD104" s="18">
        <v>412.07308999999998</v>
      </c>
      <c r="AE104" s="18">
        <v>311.36541699999998</v>
      </c>
    </row>
    <row r="105" spans="3:31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V105">
        <v>533.92895499999997</v>
      </c>
      <c r="W105">
        <v>437.55075099999999</v>
      </c>
      <c r="Y105">
        <v>550.57824700000003</v>
      </c>
      <c r="Z105">
        <v>475.55499300000002</v>
      </c>
      <c r="AA105">
        <v>421.39746100000002</v>
      </c>
      <c r="AB105" s="5">
        <v>423.42535400000003</v>
      </c>
      <c r="AC105">
        <v>351.828125</v>
      </c>
      <c r="AD105">
        <v>413.38568099999998</v>
      </c>
      <c r="AE105">
        <v>312.71707199999997</v>
      </c>
    </row>
    <row r="106" spans="3:31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V106">
        <v>533.34051499999998</v>
      </c>
      <c r="W106">
        <v>437.38644399999998</v>
      </c>
      <c r="X106">
        <v>390.417664</v>
      </c>
      <c r="Y106">
        <v>550.95538299999998</v>
      </c>
      <c r="Z106">
        <v>476.25076300000001</v>
      </c>
      <c r="AA106">
        <v>420.89566000000002</v>
      </c>
      <c r="AB106" s="5">
        <v>423.54324300000002</v>
      </c>
      <c r="AC106">
        <v>351.73843399999998</v>
      </c>
      <c r="AD106">
        <v>413.82110599999999</v>
      </c>
      <c r="AE106">
        <v>312.94833399999999</v>
      </c>
    </row>
    <row r="107" spans="3:31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V107">
        <v>532.83917199999996</v>
      </c>
      <c r="W107">
        <v>436.89102200000002</v>
      </c>
      <c r="X107">
        <v>392.02923600000003</v>
      </c>
      <c r="Y107">
        <v>550.81219499999997</v>
      </c>
      <c r="Z107">
        <v>477.43420400000002</v>
      </c>
      <c r="AA107">
        <v>421.68511999999998</v>
      </c>
      <c r="AB107" s="5">
        <v>423.77441399999998</v>
      </c>
      <c r="AC107">
        <v>351.90960699999999</v>
      </c>
      <c r="AD107">
        <v>413.80960099999999</v>
      </c>
      <c r="AE107">
        <v>312.68188500000002</v>
      </c>
    </row>
    <row r="108" spans="3:31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V108">
        <v>533.19189500000005</v>
      </c>
      <c r="W108">
        <v>437.90206899999998</v>
      </c>
      <c r="X108">
        <v>390.80438199999998</v>
      </c>
      <c r="Y108">
        <v>549.565247</v>
      </c>
      <c r="Z108">
        <v>475.20639</v>
      </c>
      <c r="AA108">
        <v>420.64556900000002</v>
      </c>
      <c r="AB108" s="5">
        <v>423.21069299999999</v>
      </c>
      <c r="AC108">
        <v>351.662689</v>
      </c>
      <c r="AD108">
        <v>413.23785400000003</v>
      </c>
      <c r="AE108">
        <v>312.03033399999998</v>
      </c>
    </row>
    <row r="109" spans="3:31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V109">
        <v>533.26171899999997</v>
      </c>
      <c r="W109">
        <v>438.07195999999999</v>
      </c>
      <c r="X109">
        <v>390.69628899999998</v>
      </c>
      <c r="Y109">
        <v>549.300659</v>
      </c>
      <c r="Z109">
        <v>476.10257000000001</v>
      </c>
      <c r="AA109">
        <v>420.29650900000001</v>
      </c>
      <c r="AB109" s="5">
        <v>423.18923999999998</v>
      </c>
      <c r="AC109">
        <v>351.69457999999997</v>
      </c>
      <c r="AD109">
        <v>413.31741299999999</v>
      </c>
      <c r="AE109">
        <v>312.41076700000002</v>
      </c>
    </row>
    <row r="110" spans="3:31" x14ac:dyDescent="0.25">
      <c r="V110">
        <v>532.76379399999996</v>
      </c>
      <c r="W110">
        <v>437.73397799999998</v>
      </c>
      <c r="X110">
        <v>390.32165500000002</v>
      </c>
      <c r="Y110">
        <v>549.67034899999999</v>
      </c>
      <c r="Z110">
        <v>475.78860500000002</v>
      </c>
      <c r="AA110">
        <v>420.44461100000001</v>
      </c>
      <c r="AB110" s="5">
        <v>423.28573599999999</v>
      </c>
      <c r="AC110">
        <v>351.858002</v>
      </c>
      <c r="AD110">
        <v>413.52819799999997</v>
      </c>
      <c r="AE110">
        <v>312.45388800000001</v>
      </c>
    </row>
    <row r="111" spans="3:31" x14ac:dyDescent="0.25">
      <c r="V111">
        <v>533.64935300000002</v>
      </c>
      <c r="W111">
        <v>437.73916600000001</v>
      </c>
      <c r="X111">
        <v>390.68539399999997</v>
      </c>
      <c r="Y111">
        <v>549.07605000000001</v>
      </c>
      <c r="Z111">
        <v>475.73452800000001</v>
      </c>
      <c r="AA111">
        <v>421.21301299999999</v>
      </c>
      <c r="AB111" s="5">
        <v>424.00476099999997</v>
      </c>
      <c r="AC111">
        <v>351.91381799999999</v>
      </c>
      <c r="AD111">
        <v>413.45147700000001</v>
      </c>
      <c r="AE111">
        <v>313.43942299999998</v>
      </c>
    </row>
    <row r="112" spans="3:31" x14ac:dyDescent="0.25">
      <c r="V112">
        <v>533.19232199999999</v>
      </c>
      <c r="W112">
        <v>437.77917500000001</v>
      </c>
      <c r="X112">
        <v>390.78881799999999</v>
      </c>
      <c r="Y112">
        <v>548.97094700000002</v>
      </c>
      <c r="Z112">
        <v>475.93261699999999</v>
      </c>
      <c r="AA112">
        <v>421.295502</v>
      </c>
      <c r="AB112" s="5">
        <v>423.23004200000003</v>
      </c>
      <c r="AC112">
        <v>352.08819599999998</v>
      </c>
      <c r="AD112">
        <v>413.23510700000003</v>
      </c>
      <c r="AE112">
        <v>313.26858499999997</v>
      </c>
    </row>
    <row r="113" spans="22:31" x14ac:dyDescent="0.25">
      <c r="V113">
        <v>532.91839600000003</v>
      </c>
      <c r="W113">
        <v>438.45962500000002</v>
      </c>
      <c r="X113">
        <v>390.30328400000002</v>
      </c>
      <c r="Y113">
        <v>549.45507799999996</v>
      </c>
      <c r="Z113">
        <v>475.93017600000002</v>
      </c>
      <c r="AA113">
        <v>420.91134599999998</v>
      </c>
      <c r="AB113" s="5">
        <v>423.61724900000002</v>
      </c>
      <c r="AC113">
        <v>351.75488300000001</v>
      </c>
      <c r="AD113">
        <v>413.08230600000002</v>
      </c>
      <c r="AE113">
        <v>312.83709700000003</v>
      </c>
    </row>
    <row r="114" spans="22:31" x14ac:dyDescent="0.25">
      <c r="AD114" s="10"/>
      <c r="AE114" s="10"/>
    </row>
  </sheetData>
  <mergeCells count="6">
    <mergeCell ref="F92:F93"/>
    <mergeCell ref="F83:F84"/>
    <mergeCell ref="F85:F86"/>
    <mergeCell ref="G85:G86"/>
    <mergeCell ref="F87:F88"/>
    <mergeCell ref="F89:F90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2"/>
  <sheetViews>
    <sheetView zoomScale="70" zoomScaleNormal="70" workbookViewId="0">
      <pane ySplit="6915" topLeftCell="A63" activePane="bottomLeft"/>
      <selection activeCell="C2" sqref="C2:D67"/>
      <selection pane="bottomLeft" activeCell="N82" sqref="N82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20" t="s">
        <v>22</v>
      </c>
      <c r="D1" s="20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533.03198199999997</v>
      </c>
      <c r="D2" s="5">
        <v>533.92895499999997</v>
      </c>
      <c r="E2" s="5">
        <f t="shared" ref="E2:E65" si="0">D2-C2</f>
        <v>0.89697300000000268</v>
      </c>
      <c r="F2">
        <f t="shared" ref="F2:F60" si="1">AVERAGE(C2,D2)</f>
        <v>533.48046849999992</v>
      </c>
      <c r="G2">
        <f t="shared" ref="G2:G33" si="2">$G$72</f>
        <v>-3.2230122065979727</v>
      </c>
      <c r="H2">
        <f t="shared" ref="H2:H33" si="3">$G$73</f>
        <v>3.4413378126585754</v>
      </c>
      <c r="I2">
        <f t="shared" ref="I2:I33" si="4">$E$68</f>
        <v>0.10916280303030135</v>
      </c>
      <c r="J2">
        <f t="shared" ref="J2:J65" si="5">(E2/D2)*100</f>
        <v>0.16799482245723174</v>
      </c>
      <c r="O2">
        <f>D2/C2</f>
        <v>1.0016827751997814</v>
      </c>
      <c r="Y2" s="5"/>
    </row>
    <row r="3" spans="2:26" x14ac:dyDescent="0.25">
      <c r="B3" s="1">
        <v>2</v>
      </c>
      <c r="C3" s="5">
        <v>532.79333499999996</v>
      </c>
      <c r="D3" s="5">
        <v>533.34051499999998</v>
      </c>
      <c r="E3" s="5">
        <f t="shared" si="0"/>
        <v>0.54718000000002576</v>
      </c>
      <c r="F3">
        <f t="shared" si="1"/>
        <v>533.06692499999997</v>
      </c>
      <c r="G3">
        <f t="shared" si="2"/>
        <v>-3.2230122065979727</v>
      </c>
      <c r="H3">
        <f t="shared" si="3"/>
        <v>3.4413378126585754</v>
      </c>
      <c r="I3">
        <f t="shared" si="4"/>
        <v>0.10916280303030135</v>
      </c>
      <c r="J3">
        <f t="shared" si="5"/>
        <v>0.10259486849597875</v>
      </c>
      <c r="L3" s="16"/>
      <c r="O3">
        <f t="shared" ref="O3:O66" si="6">D3/C3</f>
        <v>1.0010270023366565</v>
      </c>
      <c r="Y3" s="5"/>
    </row>
    <row r="4" spans="2:26" x14ac:dyDescent="0.25">
      <c r="B4" s="1">
        <v>3</v>
      </c>
      <c r="C4" s="5">
        <v>532.49945100000002</v>
      </c>
      <c r="D4" s="5">
        <v>532.83917199999996</v>
      </c>
      <c r="E4" s="5">
        <f t="shared" si="0"/>
        <v>0.33972099999994043</v>
      </c>
      <c r="F4">
        <f t="shared" si="1"/>
        <v>532.66931150000005</v>
      </c>
      <c r="G4">
        <f t="shared" si="2"/>
        <v>-3.2230122065979727</v>
      </c>
      <c r="H4">
        <f t="shared" si="3"/>
        <v>3.4413378126585754</v>
      </c>
      <c r="I4">
        <f t="shared" si="4"/>
        <v>0.10916280303030135</v>
      </c>
      <c r="J4">
        <f t="shared" si="5"/>
        <v>6.3756761486736271E-2</v>
      </c>
      <c r="O4">
        <f t="shared" si="6"/>
        <v>1.0006379743666627</v>
      </c>
      <c r="Y4" s="5"/>
    </row>
    <row r="5" spans="2:26" x14ac:dyDescent="0.25">
      <c r="B5" s="1">
        <v>4</v>
      </c>
      <c r="C5" s="5">
        <v>536.61120600000004</v>
      </c>
      <c r="D5" s="5">
        <v>533.19189500000005</v>
      </c>
      <c r="E5" s="5">
        <f t="shared" si="0"/>
        <v>-3.4193109999999933</v>
      </c>
      <c r="F5">
        <f t="shared" si="1"/>
        <v>534.90155049999998</v>
      </c>
      <c r="G5">
        <f t="shared" si="2"/>
        <v>-3.2230122065979727</v>
      </c>
      <c r="H5">
        <f t="shared" si="3"/>
        <v>3.4413378126585754</v>
      </c>
      <c r="I5">
        <f t="shared" si="4"/>
        <v>0.10916280303030135</v>
      </c>
      <c r="J5">
        <f t="shared" si="5"/>
        <v>-0.6412908808375628</v>
      </c>
      <c r="O5">
        <f t="shared" si="6"/>
        <v>0.99362795453809438</v>
      </c>
      <c r="Y5" s="5"/>
    </row>
    <row r="6" spans="2:26" x14ac:dyDescent="0.25">
      <c r="B6" s="1">
        <v>5</v>
      </c>
      <c r="C6" s="5">
        <v>535.57720900000004</v>
      </c>
      <c r="D6" s="5">
        <v>533.26171899999997</v>
      </c>
      <c r="E6" s="5">
        <f t="shared" si="0"/>
        <v>-2.315490000000068</v>
      </c>
      <c r="F6">
        <f t="shared" si="1"/>
        <v>534.41946400000006</v>
      </c>
      <c r="G6">
        <f t="shared" si="2"/>
        <v>-3.2230122065979727</v>
      </c>
      <c r="H6">
        <f t="shared" si="3"/>
        <v>3.4413378126585754</v>
      </c>
      <c r="I6">
        <f t="shared" si="4"/>
        <v>0.10916280303030135</v>
      </c>
      <c r="J6">
        <f t="shared" si="5"/>
        <v>-0.43421267972173122</v>
      </c>
      <c r="O6">
        <f t="shared" si="6"/>
        <v>0.99567664575510328</v>
      </c>
      <c r="Y6" s="5"/>
    </row>
    <row r="7" spans="2:26" x14ac:dyDescent="0.25">
      <c r="B7" s="1">
        <v>6</v>
      </c>
      <c r="C7" s="5">
        <v>533.88708499999996</v>
      </c>
      <c r="D7" s="5">
        <v>532.76379399999996</v>
      </c>
      <c r="E7" s="5">
        <f t="shared" si="0"/>
        <v>-1.1232909999999947</v>
      </c>
      <c r="F7">
        <f t="shared" si="1"/>
        <v>533.3254394999999</v>
      </c>
      <c r="G7">
        <f t="shared" si="2"/>
        <v>-3.2230122065979727</v>
      </c>
      <c r="H7">
        <f t="shared" si="3"/>
        <v>3.4413378126585754</v>
      </c>
      <c r="I7">
        <f t="shared" si="4"/>
        <v>0.10916280303030135</v>
      </c>
      <c r="J7">
        <f t="shared" si="5"/>
        <v>-0.21084221800552663</v>
      </c>
      <c r="O7">
        <f t="shared" si="6"/>
        <v>0.99789601391088156</v>
      </c>
      <c r="Y7" s="5"/>
    </row>
    <row r="8" spans="2:26" x14ac:dyDescent="0.25">
      <c r="B8" s="1">
        <v>7</v>
      </c>
      <c r="C8" s="5">
        <v>536.634277</v>
      </c>
      <c r="D8" s="5">
        <v>533.64935300000002</v>
      </c>
      <c r="E8" s="5">
        <f t="shared" si="0"/>
        <v>-2.9849239999999782</v>
      </c>
      <c r="F8">
        <f t="shared" si="1"/>
        <v>535.14181499999995</v>
      </c>
      <c r="G8">
        <f t="shared" si="2"/>
        <v>-3.2230122065979727</v>
      </c>
      <c r="H8">
        <f t="shared" si="3"/>
        <v>3.4413378126585754</v>
      </c>
      <c r="I8">
        <f t="shared" si="4"/>
        <v>0.10916280303030135</v>
      </c>
      <c r="J8">
        <f t="shared" si="5"/>
        <v>-0.55934181934630356</v>
      </c>
      <c r="O8">
        <f t="shared" si="6"/>
        <v>0.99443769410950245</v>
      </c>
      <c r="Y8" s="5"/>
    </row>
    <row r="9" spans="2:26" x14ac:dyDescent="0.25">
      <c r="B9" s="1">
        <v>8</v>
      </c>
      <c r="C9" s="5">
        <v>532.817993</v>
      </c>
      <c r="D9" s="5">
        <v>532.91839600000003</v>
      </c>
      <c r="E9" s="5">
        <f t="shared" si="0"/>
        <v>0.10040300000002844</v>
      </c>
      <c r="F9">
        <f t="shared" si="1"/>
        <v>532.86819450000007</v>
      </c>
      <c r="G9">
        <f t="shared" si="2"/>
        <v>-3.2230122065979727</v>
      </c>
      <c r="H9">
        <f t="shared" si="3"/>
        <v>3.4413378126585754</v>
      </c>
      <c r="I9">
        <f t="shared" si="4"/>
        <v>0.10916280303030135</v>
      </c>
      <c r="J9">
        <f t="shared" si="5"/>
        <v>1.8840220332725845E-2</v>
      </c>
      <c r="O9">
        <f t="shared" si="6"/>
        <v>1.0001884377054062</v>
      </c>
      <c r="Y9" s="5"/>
    </row>
    <row r="10" spans="2:26" x14ac:dyDescent="0.25">
      <c r="B10" s="1">
        <v>9</v>
      </c>
      <c r="C10" s="5">
        <v>435.339203</v>
      </c>
      <c r="D10" s="5">
        <v>436.89102200000002</v>
      </c>
      <c r="E10" s="5">
        <f t="shared" si="0"/>
        <v>1.5518190000000232</v>
      </c>
      <c r="F10">
        <f t="shared" si="1"/>
        <v>436.11511250000001</v>
      </c>
      <c r="G10">
        <f t="shared" si="2"/>
        <v>-3.2230122065979727</v>
      </c>
      <c r="H10">
        <f t="shared" si="3"/>
        <v>3.4413378126585754</v>
      </c>
      <c r="I10">
        <f t="shared" si="4"/>
        <v>0.10916280303030135</v>
      </c>
      <c r="J10">
        <f t="shared" si="5"/>
        <v>0.35519590054657224</v>
      </c>
      <c r="O10">
        <f t="shared" si="6"/>
        <v>1.0035646203909645</v>
      </c>
      <c r="Y10" s="5"/>
    </row>
    <row r="11" spans="2:26" x14ac:dyDescent="0.25">
      <c r="B11" s="1">
        <v>10</v>
      </c>
      <c r="C11" s="5">
        <v>439.78539999999998</v>
      </c>
      <c r="D11" s="5">
        <v>437.90206899999998</v>
      </c>
      <c r="E11" s="5">
        <f t="shared" si="0"/>
        <v>-1.8833309999999983</v>
      </c>
      <c r="F11">
        <f t="shared" si="1"/>
        <v>438.84373449999998</v>
      </c>
      <c r="G11">
        <f t="shared" si="2"/>
        <v>-3.2230122065979727</v>
      </c>
      <c r="H11">
        <f t="shared" si="3"/>
        <v>3.4413378126585754</v>
      </c>
      <c r="I11">
        <f t="shared" si="4"/>
        <v>0.10916280303030135</v>
      </c>
      <c r="J11">
        <f t="shared" si="5"/>
        <v>-0.43008040685918708</v>
      </c>
      <c r="O11">
        <f t="shared" si="6"/>
        <v>0.99571761363610523</v>
      </c>
      <c r="Y11" s="5"/>
    </row>
    <row r="12" spans="2:26" x14ac:dyDescent="0.25">
      <c r="B12" s="1">
        <v>11</v>
      </c>
      <c r="C12" s="5">
        <v>440.296021</v>
      </c>
      <c r="D12" s="5">
        <v>438.07195999999999</v>
      </c>
      <c r="E12" s="5">
        <f t="shared" si="0"/>
        <v>-2.2240610000000061</v>
      </c>
      <c r="F12">
        <f t="shared" si="1"/>
        <v>439.18399049999999</v>
      </c>
      <c r="G12">
        <f t="shared" si="2"/>
        <v>-3.2230122065979727</v>
      </c>
      <c r="H12">
        <f t="shared" si="3"/>
        <v>3.4413378126585754</v>
      </c>
      <c r="I12">
        <f t="shared" si="4"/>
        <v>0.10916280303030135</v>
      </c>
      <c r="J12">
        <f t="shared" si="5"/>
        <v>-0.50769307398720653</v>
      </c>
      <c r="O12">
        <f t="shared" si="6"/>
        <v>0.99494871428783593</v>
      </c>
      <c r="Y12" s="5"/>
    </row>
    <row r="13" spans="2:26" x14ac:dyDescent="0.25">
      <c r="B13" s="1">
        <v>12</v>
      </c>
      <c r="C13" s="5">
        <v>439.31146200000001</v>
      </c>
      <c r="D13" s="5">
        <v>437.73397799999998</v>
      </c>
      <c r="E13" s="5">
        <f t="shared" si="0"/>
        <v>-1.5774840000000268</v>
      </c>
      <c r="F13">
        <f t="shared" si="1"/>
        <v>438.52271999999999</v>
      </c>
      <c r="G13">
        <f t="shared" si="2"/>
        <v>-3.2230122065979727</v>
      </c>
      <c r="H13">
        <f t="shared" si="3"/>
        <v>3.4413378126585754</v>
      </c>
      <c r="I13">
        <f t="shared" si="4"/>
        <v>0.10916280303030135</v>
      </c>
      <c r="J13">
        <f t="shared" si="5"/>
        <v>-0.36037504038583612</v>
      </c>
      <c r="O13">
        <f t="shared" si="6"/>
        <v>0.99640918997920425</v>
      </c>
      <c r="Y13" s="5"/>
    </row>
    <row r="14" spans="2:26" x14ac:dyDescent="0.25">
      <c r="B14" s="1">
        <v>13</v>
      </c>
      <c r="C14" s="5">
        <v>441.08648699999998</v>
      </c>
      <c r="D14" s="5">
        <v>437.73916600000001</v>
      </c>
      <c r="E14" s="5">
        <f t="shared" si="0"/>
        <v>-3.3473209999999654</v>
      </c>
      <c r="F14">
        <f t="shared" si="1"/>
        <v>439.41282649999999</v>
      </c>
      <c r="G14">
        <f t="shared" si="2"/>
        <v>-3.2230122065979727</v>
      </c>
      <c r="H14">
        <f t="shared" si="3"/>
        <v>3.4413378126585754</v>
      </c>
      <c r="I14">
        <f t="shared" si="4"/>
        <v>0.10916280303030135</v>
      </c>
      <c r="J14">
        <f t="shared" si="5"/>
        <v>-0.76468391681450898</v>
      </c>
      <c r="O14">
        <f t="shared" si="6"/>
        <v>0.99241119123198174</v>
      </c>
      <c r="Y14" s="5"/>
    </row>
    <row r="15" spans="2:26" x14ac:dyDescent="0.25">
      <c r="B15" s="1">
        <v>14</v>
      </c>
      <c r="C15" s="5">
        <v>439.80603000000002</v>
      </c>
      <c r="D15" s="5">
        <v>437.77917500000001</v>
      </c>
      <c r="E15" s="5">
        <f t="shared" si="0"/>
        <v>-2.0268550000000118</v>
      </c>
      <c r="F15">
        <f t="shared" si="1"/>
        <v>438.79260250000004</v>
      </c>
      <c r="G15">
        <f t="shared" si="2"/>
        <v>-3.2230122065979727</v>
      </c>
      <c r="H15">
        <f t="shared" si="3"/>
        <v>3.4413378126585754</v>
      </c>
      <c r="I15">
        <f t="shared" si="4"/>
        <v>0.10916280303030135</v>
      </c>
      <c r="J15">
        <f t="shared" si="5"/>
        <v>-0.46298570506466225</v>
      </c>
      <c r="O15">
        <f t="shared" si="6"/>
        <v>0.99539147973937503</v>
      </c>
      <c r="Y15" s="5"/>
    </row>
    <row r="16" spans="2:26" x14ac:dyDescent="0.25">
      <c r="B16" s="1">
        <v>15</v>
      </c>
      <c r="C16">
        <v>440.24972500000001</v>
      </c>
      <c r="D16">
        <v>438.45962500000002</v>
      </c>
      <c r="E16" s="5">
        <f t="shared" si="0"/>
        <v>-1.7900999999999954</v>
      </c>
      <c r="F16">
        <f t="shared" si="1"/>
        <v>439.35467500000004</v>
      </c>
      <c r="G16">
        <f t="shared" si="2"/>
        <v>-3.2230122065979727</v>
      </c>
      <c r="H16">
        <f t="shared" si="3"/>
        <v>3.4413378126585754</v>
      </c>
      <c r="I16">
        <f t="shared" si="4"/>
        <v>0.10916280303030135</v>
      </c>
      <c r="J16">
        <f t="shared" si="5"/>
        <v>-0.40827020275812059</v>
      </c>
      <c r="O16">
        <f t="shared" si="6"/>
        <v>0.99593389865263404</v>
      </c>
      <c r="Y16" s="5"/>
    </row>
    <row r="17" spans="2:25" x14ac:dyDescent="0.25">
      <c r="B17" s="1">
        <v>16</v>
      </c>
      <c r="C17">
        <v>392.327271</v>
      </c>
      <c r="D17">
        <v>390.417664</v>
      </c>
      <c r="E17" s="5">
        <f t="shared" si="0"/>
        <v>-1.9096069999999941</v>
      </c>
      <c r="F17">
        <f t="shared" si="1"/>
        <v>391.37246749999997</v>
      </c>
      <c r="G17">
        <f t="shared" si="2"/>
        <v>-3.2230122065979727</v>
      </c>
      <c r="H17">
        <f t="shared" si="3"/>
        <v>3.4413378126585754</v>
      </c>
      <c r="I17">
        <f t="shared" si="4"/>
        <v>0.10916280303030135</v>
      </c>
      <c r="J17">
        <f t="shared" si="5"/>
        <v>-0.48911900666461494</v>
      </c>
      <c r="O17">
        <f t="shared" si="6"/>
        <v>0.9951326172276207</v>
      </c>
      <c r="Y17" s="5"/>
    </row>
    <row r="18" spans="2:25" x14ac:dyDescent="0.25">
      <c r="B18" s="1">
        <v>17</v>
      </c>
      <c r="C18">
        <v>392.240387</v>
      </c>
      <c r="D18">
        <v>392.02923600000003</v>
      </c>
      <c r="E18" s="5">
        <f t="shared" si="0"/>
        <v>-0.21115099999997256</v>
      </c>
      <c r="F18">
        <f t="shared" si="1"/>
        <v>392.13481150000001</v>
      </c>
      <c r="G18">
        <f t="shared" si="2"/>
        <v>-3.2230122065979727</v>
      </c>
      <c r="H18">
        <f t="shared" si="3"/>
        <v>3.4413378126585754</v>
      </c>
      <c r="I18">
        <f t="shared" si="4"/>
        <v>0.10916280303030135</v>
      </c>
      <c r="J18">
        <f t="shared" si="5"/>
        <v>-5.3861033976550808E-2</v>
      </c>
      <c r="O18">
        <f t="shared" si="6"/>
        <v>0.9994616796051653</v>
      </c>
      <c r="Y18" s="5"/>
    </row>
    <row r="19" spans="2:25" x14ac:dyDescent="0.25">
      <c r="B19" s="1">
        <v>18</v>
      </c>
      <c r="C19">
        <v>391.55426</v>
      </c>
      <c r="D19">
        <v>390.80438199999998</v>
      </c>
      <c r="E19" s="5">
        <f t="shared" si="0"/>
        <v>-0.7498780000000238</v>
      </c>
      <c r="F19">
        <f t="shared" si="1"/>
        <v>391.17932099999996</v>
      </c>
      <c r="G19">
        <f t="shared" si="2"/>
        <v>-3.2230122065979727</v>
      </c>
      <c r="H19">
        <f t="shared" si="3"/>
        <v>3.4413378126585754</v>
      </c>
      <c r="I19">
        <f t="shared" si="4"/>
        <v>0.10916280303030135</v>
      </c>
      <c r="J19">
        <f t="shared" si="5"/>
        <v>-0.19188065296566298</v>
      </c>
      <c r="O19">
        <f t="shared" si="6"/>
        <v>0.99808486823767406</v>
      </c>
      <c r="Y19" s="5"/>
    </row>
    <row r="20" spans="2:25" x14ac:dyDescent="0.25">
      <c r="B20" s="1">
        <v>19</v>
      </c>
      <c r="C20">
        <v>391.41601600000001</v>
      </c>
      <c r="D20">
        <v>390.69628899999998</v>
      </c>
      <c r="E20" s="5">
        <f t="shared" si="0"/>
        <v>-0.71972700000003442</v>
      </c>
      <c r="F20">
        <f t="shared" si="1"/>
        <v>391.0561525</v>
      </c>
      <c r="G20">
        <f t="shared" si="2"/>
        <v>-3.2230122065979727</v>
      </c>
      <c r="H20">
        <f t="shared" si="3"/>
        <v>3.4413378126585754</v>
      </c>
      <c r="I20">
        <f t="shared" si="4"/>
        <v>0.10916280303030135</v>
      </c>
      <c r="J20">
        <f t="shared" si="5"/>
        <v>-0.18421649251959862</v>
      </c>
      <c r="O20">
        <f t="shared" si="6"/>
        <v>0.99816122240639216</v>
      </c>
      <c r="Y20" s="5"/>
    </row>
    <row r="21" spans="2:25" x14ac:dyDescent="0.25">
      <c r="B21" s="1">
        <v>20</v>
      </c>
      <c r="C21">
        <v>391.50900300000001</v>
      </c>
      <c r="D21">
        <v>390.32165500000002</v>
      </c>
      <c r="E21" s="5">
        <f t="shared" si="0"/>
        <v>-1.1873479999999859</v>
      </c>
      <c r="F21">
        <f t="shared" si="1"/>
        <v>390.91532900000004</v>
      </c>
      <c r="G21">
        <f t="shared" si="2"/>
        <v>-3.2230122065979727</v>
      </c>
      <c r="H21">
        <f t="shared" si="3"/>
        <v>3.4413378126585754</v>
      </c>
      <c r="I21">
        <f t="shared" si="4"/>
        <v>0.10916280303030135</v>
      </c>
      <c r="J21">
        <f t="shared" si="5"/>
        <v>-0.30419731644148357</v>
      </c>
      <c r="O21">
        <f t="shared" si="6"/>
        <v>0.99696725237248252</v>
      </c>
      <c r="Y21" s="5"/>
    </row>
    <row r="22" spans="2:25" x14ac:dyDescent="0.25">
      <c r="B22" s="1">
        <v>21</v>
      </c>
      <c r="C22">
        <v>391.81686400000001</v>
      </c>
      <c r="D22">
        <v>390.68539399999997</v>
      </c>
      <c r="E22" s="5">
        <f t="shared" si="0"/>
        <v>-1.1314700000000357</v>
      </c>
      <c r="F22">
        <f t="shared" si="1"/>
        <v>391.25112899999999</v>
      </c>
      <c r="G22">
        <f t="shared" si="2"/>
        <v>-3.2230122065979727</v>
      </c>
      <c r="H22">
        <f t="shared" si="3"/>
        <v>3.4413378126585754</v>
      </c>
      <c r="I22">
        <f t="shared" si="4"/>
        <v>0.10916280303030135</v>
      </c>
      <c r="J22">
        <f t="shared" si="5"/>
        <v>-0.28961154355313212</v>
      </c>
      <c r="O22">
        <f t="shared" si="6"/>
        <v>0.9971122478281077</v>
      </c>
      <c r="Y22" s="5"/>
    </row>
    <row r="23" spans="2:25" x14ac:dyDescent="0.25">
      <c r="B23" s="1">
        <v>22</v>
      </c>
      <c r="C23">
        <v>392.36398300000002</v>
      </c>
      <c r="D23">
        <v>390.78881799999999</v>
      </c>
      <c r="E23" s="5">
        <f t="shared" si="0"/>
        <v>-1.5751650000000268</v>
      </c>
      <c r="F23">
        <f t="shared" si="1"/>
        <v>391.57640049999998</v>
      </c>
      <c r="G23">
        <f t="shared" si="2"/>
        <v>-3.2230122065979727</v>
      </c>
      <c r="H23">
        <f t="shared" si="3"/>
        <v>3.4413378126585754</v>
      </c>
      <c r="I23">
        <f t="shared" si="4"/>
        <v>0.10916280303030135</v>
      </c>
      <c r="J23">
        <f t="shared" si="5"/>
        <v>-0.40307320154693543</v>
      </c>
      <c r="O23">
        <f t="shared" si="6"/>
        <v>0.9959854495615108</v>
      </c>
      <c r="Y23" s="5"/>
    </row>
    <row r="24" spans="2:25" x14ac:dyDescent="0.25">
      <c r="B24" s="1">
        <v>23</v>
      </c>
      <c r="C24">
        <v>392.51626599999997</v>
      </c>
      <c r="D24">
        <v>390.30328400000002</v>
      </c>
      <c r="E24" s="5">
        <f t="shared" si="0"/>
        <v>-2.212981999999954</v>
      </c>
      <c r="F24">
        <f t="shared" si="1"/>
        <v>391.40977499999997</v>
      </c>
      <c r="G24">
        <f t="shared" si="2"/>
        <v>-3.2230122065979727</v>
      </c>
      <c r="H24">
        <f t="shared" si="3"/>
        <v>3.4413378126585754</v>
      </c>
      <c r="I24">
        <f t="shared" si="4"/>
        <v>0.10916280303030135</v>
      </c>
      <c r="J24">
        <f t="shared" si="5"/>
        <v>-0.56699036126991798</v>
      </c>
      <c r="O24">
        <f t="shared" si="6"/>
        <v>0.99436206294696594</v>
      </c>
      <c r="Y24" s="5"/>
    </row>
    <row r="25" spans="2:25" x14ac:dyDescent="0.25">
      <c r="B25" s="1">
        <v>24</v>
      </c>
      <c r="C25">
        <v>553.48870799999997</v>
      </c>
      <c r="D25">
        <v>550.57824700000003</v>
      </c>
      <c r="E25" s="5">
        <f t="shared" si="0"/>
        <v>-2.9104609999999411</v>
      </c>
      <c r="F25">
        <f t="shared" si="1"/>
        <v>552.0334775</v>
      </c>
      <c r="G25">
        <f t="shared" si="2"/>
        <v>-3.2230122065979727</v>
      </c>
      <c r="H25">
        <f t="shared" si="3"/>
        <v>3.4413378126585754</v>
      </c>
      <c r="I25">
        <f t="shared" si="4"/>
        <v>0.10916280303030135</v>
      </c>
      <c r="J25">
        <f t="shared" si="5"/>
        <v>-0.52861895940468218</v>
      </c>
      <c r="O25">
        <f t="shared" si="6"/>
        <v>0.99474160726690031</v>
      </c>
      <c r="Y25" s="5"/>
    </row>
    <row r="26" spans="2:25" x14ac:dyDescent="0.25">
      <c r="B26" s="1">
        <v>25</v>
      </c>
      <c r="C26">
        <v>548.57598900000005</v>
      </c>
      <c r="D26">
        <v>550.95538299999998</v>
      </c>
      <c r="E26" s="5">
        <f t="shared" si="0"/>
        <v>2.3793939999999338</v>
      </c>
      <c r="F26">
        <f t="shared" si="1"/>
        <v>549.76568599999996</v>
      </c>
      <c r="G26">
        <f t="shared" si="2"/>
        <v>-3.2230122065979727</v>
      </c>
      <c r="H26">
        <f t="shared" si="3"/>
        <v>3.4413378126585754</v>
      </c>
      <c r="I26">
        <f t="shared" si="4"/>
        <v>0.10916280303030135</v>
      </c>
      <c r="J26">
        <f t="shared" si="5"/>
        <v>0.43186691217062378</v>
      </c>
      <c r="O26">
        <f t="shared" si="6"/>
        <v>1.0043374009211328</v>
      </c>
      <c r="Y26" s="5"/>
    </row>
    <row r="27" spans="2:25" x14ac:dyDescent="0.25">
      <c r="B27" s="1">
        <v>26</v>
      </c>
      <c r="C27">
        <v>549.83642599999996</v>
      </c>
      <c r="D27">
        <v>550.81219499999997</v>
      </c>
      <c r="E27" s="5">
        <f t="shared" si="0"/>
        <v>0.97576900000001388</v>
      </c>
      <c r="F27">
        <f t="shared" si="1"/>
        <v>550.32431049999991</v>
      </c>
      <c r="G27">
        <f t="shared" si="2"/>
        <v>-3.2230122065979727</v>
      </c>
      <c r="H27">
        <f t="shared" si="3"/>
        <v>3.4413378126585754</v>
      </c>
      <c r="I27">
        <f t="shared" si="4"/>
        <v>0.10916280303030135</v>
      </c>
      <c r="J27">
        <f t="shared" si="5"/>
        <v>0.1771509434354506</v>
      </c>
      <c r="O27">
        <f t="shared" si="6"/>
        <v>1.0017746532493284</v>
      </c>
      <c r="Y27" s="5"/>
    </row>
    <row r="28" spans="2:25" x14ac:dyDescent="0.25">
      <c r="B28" s="1">
        <v>27</v>
      </c>
      <c r="C28">
        <v>551.19598399999995</v>
      </c>
      <c r="D28">
        <v>549.300659</v>
      </c>
      <c r="E28" s="5">
        <f t="shared" si="0"/>
        <v>-1.8953249999999571</v>
      </c>
      <c r="F28">
        <f t="shared" si="1"/>
        <v>550.24832149999997</v>
      </c>
      <c r="G28">
        <f t="shared" si="2"/>
        <v>-3.2230122065979727</v>
      </c>
      <c r="H28">
        <f t="shared" si="3"/>
        <v>3.4413378126585754</v>
      </c>
      <c r="I28">
        <f t="shared" si="4"/>
        <v>0.10916280303030135</v>
      </c>
      <c r="J28">
        <f t="shared" si="5"/>
        <v>-0.34504327802016294</v>
      </c>
      <c r="O28">
        <f t="shared" si="6"/>
        <v>0.99656143176834189</v>
      </c>
      <c r="Y28" s="5"/>
    </row>
    <row r="29" spans="2:25" x14ac:dyDescent="0.25">
      <c r="B29" s="1">
        <v>28</v>
      </c>
      <c r="C29">
        <v>552.56561299999998</v>
      </c>
      <c r="D29">
        <v>549.67034899999999</v>
      </c>
      <c r="E29" s="5">
        <f t="shared" si="0"/>
        <v>-2.8952639999999974</v>
      </c>
      <c r="F29">
        <f t="shared" si="1"/>
        <v>551.11798099999999</v>
      </c>
      <c r="G29">
        <f t="shared" si="2"/>
        <v>-3.2230122065979727</v>
      </c>
      <c r="H29">
        <f t="shared" si="3"/>
        <v>3.4413378126585754</v>
      </c>
      <c r="I29">
        <f t="shared" si="4"/>
        <v>0.10916280303030135</v>
      </c>
      <c r="J29">
        <f t="shared" si="5"/>
        <v>-0.52672733853431808</v>
      </c>
      <c r="O29">
        <f t="shared" si="6"/>
        <v>0.99476032541315595</v>
      </c>
      <c r="Y29" s="5"/>
    </row>
    <row r="30" spans="2:25" x14ac:dyDescent="0.25">
      <c r="B30" s="1">
        <v>29</v>
      </c>
      <c r="C30">
        <v>549.94909700000005</v>
      </c>
      <c r="D30">
        <v>549.07605000000001</v>
      </c>
      <c r="E30" s="5">
        <f t="shared" si="0"/>
        <v>-0.87304700000004232</v>
      </c>
      <c r="F30">
        <f t="shared" si="1"/>
        <v>549.51257350000003</v>
      </c>
      <c r="G30">
        <f t="shared" si="2"/>
        <v>-3.2230122065979727</v>
      </c>
      <c r="H30">
        <f t="shared" si="3"/>
        <v>3.4413378126585754</v>
      </c>
      <c r="I30">
        <f t="shared" si="4"/>
        <v>0.10916280303030135</v>
      </c>
      <c r="J30">
        <f t="shared" si="5"/>
        <v>-0.15900292864714138</v>
      </c>
      <c r="O30">
        <f t="shared" si="6"/>
        <v>0.99841249489314088</v>
      </c>
      <c r="Y30" s="5"/>
    </row>
    <row r="31" spans="2:25" x14ac:dyDescent="0.25">
      <c r="B31" s="1">
        <v>30</v>
      </c>
      <c r="C31">
        <v>551.98266599999999</v>
      </c>
      <c r="D31">
        <v>548.97094700000002</v>
      </c>
      <c r="E31" s="5">
        <f t="shared" si="0"/>
        <v>-3.0117189999999709</v>
      </c>
      <c r="F31">
        <f t="shared" si="1"/>
        <v>550.47680650000007</v>
      </c>
      <c r="G31">
        <f t="shared" si="2"/>
        <v>-3.2230122065979727</v>
      </c>
      <c r="H31">
        <f t="shared" si="3"/>
        <v>3.4413378126585754</v>
      </c>
      <c r="I31">
        <f t="shared" si="4"/>
        <v>0.10916280303030135</v>
      </c>
      <c r="J31">
        <f t="shared" si="5"/>
        <v>-0.54861172826327564</v>
      </c>
      <c r="O31">
        <f t="shared" si="6"/>
        <v>0.99454381598280117</v>
      </c>
      <c r="Y31" s="5"/>
    </row>
    <row r="32" spans="2:25" x14ac:dyDescent="0.25">
      <c r="B32" s="1">
        <v>31</v>
      </c>
      <c r="C32">
        <v>549.74035600000002</v>
      </c>
      <c r="D32">
        <v>549.45507799999996</v>
      </c>
      <c r="E32" s="5">
        <f t="shared" si="0"/>
        <v>-0.28527800000006209</v>
      </c>
      <c r="F32">
        <f t="shared" si="1"/>
        <v>549.59771699999999</v>
      </c>
      <c r="G32">
        <f t="shared" si="2"/>
        <v>-3.2230122065979727</v>
      </c>
      <c r="H32">
        <f t="shared" si="3"/>
        <v>3.4413378126585754</v>
      </c>
      <c r="I32">
        <f t="shared" si="4"/>
        <v>0.10916280303030135</v>
      </c>
      <c r="J32">
        <f t="shared" si="5"/>
        <v>-5.1920168076062825E-2</v>
      </c>
      <c r="O32">
        <f t="shared" si="6"/>
        <v>0.99948106774973589</v>
      </c>
      <c r="Y32" s="5"/>
    </row>
    <row r="33" spans="2:25" x14ac:dyDescent="0.25">
      <c r="B33" s="1">
        <v>32</v>
      </c>
      <c r="C33">
        <v>474.80493200000001</v>
      </c>
      <c r="D33">
        <v>475.55499300000002</v>
      </c>
      <c r="E33" s="5">
        <f t="shared" si="0"/>
        <v>0.75006100000001652</v>
      </c>
      <c r="F33">
        <f t="shared" si="1"/>
        <v>475.17996249999999</v>
      </c>
      <c r="G33">
        <f t="shared" si="2"/>
        <v>-3.2230122065979727</v>
      </c>
      <c r="H33">
        <f t="shared" si="3"/>
        <v>3.4413378126585754</v>
      </c>
      <c r="I33">
        <f t="shared" si="4"/>
        <v>0.10916280303030135</v>
      </c>
      <c r="J33">
        <f t="shared" si="5"/>
        <v>0.15772329405445157</v>
      </c>
      <c r="O33">
        <f t="shared" si="6"/>
        <v>1.0015797245341167</v>
      </c>
      <c r="Y33" s="5"/>
    </row>
    <row r="34" spans="2:25" x14ac:dyDescent="0.25">
      <c r="B34" s="1">
        <v>33</v>
      </c>
      <c r="C34">
        <v>474.79281600000002</v>
      </c>
      <c r="D34">
        <v>476.25076300000001</v>
      </c>
      <c r="E34" s="5">
        <f t="shared" si="0"/>
        <v>1.4579469999999901</v>
      </c>
      <c r="F34">
        <f t="shared" si="1"/>
        <v>475.52178950000001</v>
      </c>
      <c r="G34">
        <f t="shared" ref="G34:G67" si="7">$G$72</f>
        <v>-3.2230122065979727</v>
      </c>
      <c r="H34">
        <f t="shared" ref="H34:H67" si="8">$G$73</f>
        <v>3.4413378126585754</v>
      </c>
      <c r="I34">
        <f t="shared" ref="I34:I67" si="9">$E$68</f>
        <v>0.10916280303030135</v>
      </c>
      <c r="J34">
        <f t="shared" si="5"/>
        <v>0.30613011322356454</v>
      </c>
      <c r="O34">
        <f t="shared" si="6"/>
        <v>1.0030707014741351</v>
      </c>
      <c r="Y34" s="5"/>
    </row>
    <row r="35" spans="2:25" x14ac:dyDescent="0.25">
      <c r="B35" s="1">
        <v>34</v>
      </c>
      <c r="C35">
        <v>474.86044299999998</v>
      </c>
      <c r="D35">
        <v>477.43420400000002</v>
      </c>
      <c r="E35" s="5">
        <f t="shared" si="0"/>
        <v>2.5737610000000473</v>
      </c>
      <c r="F35">
        <f t="shared" si="1"/>
        <v>476.14732349999997</v>
      </c>
      <c r="G35">
        <f t="shared" si="7"/>
        <v>-3.2230122065979727</v>
      </c>
      <c r="H35">
        <f t="shared" si="8"/>
        <v>3.4413378126585754</v>
      </c>
      <c r="I35">
        <f t="shared" si="9"/>
        <v>0.10916280303030135</v>
      </c>
      <c r="J35">
        <f t="shared" si="5"/>
        <v>0.53908182079054545</v>
      </c>
      <c r="O35">
        <f t="shared" si="6"/>
        <v>1.0054200366401125</v>
      </c>
      <c r="Y35" s="5"/>
    </row>
    <row r="36" spans="2:25" x14ac:dyDescent="0.25">
      <c r="B36" s="1">
        <v>35</v>
      </c>
      <c r="C36">
        <v>475.01623499999999</v>
      </c>
      <c r="D36">
        <v>475.20639</v>
      </c>
      <c r="E36" s="5">
        <f t="shared" si="0"/>
        <v>0.19015500000000429</v>
      </c>
      <c r="F36">
        <f t="shared" si="1"/>
        <v>475.1113125</v>
      </c>
      <c r="G36">
        <f t="shared" si="7"/>
        <v>-3.2230122065979727</v>
      </c>
      <c r="H36">
        <f t="shared" si="8"/>
        <v>3.4413378126585754</v>
      </c>
      <c r="I36">
        <f t="shared" si="9"/>
        <v>0.10916280303030135</v>
      </c>
      <c r="J36">
        <f t="shared" si="5"/>
        <v>4.0015244744500238E-2</v>
      </c>
      <c r="O36">
        <f t="shared" si="6"/>
        <v>1.000400312633525</v>
      </c>
      <c r="Y36" s="5"/>
    </row>
    <row r="37" spans="2:25" x14ac:dyDescent="0.25">
      <c r="B37" s="1">
        <v>36</v>
      </c>
      <c r="C37">
        <v>474.938446</v>
      </c>
      <c r="D37">
        <v>476.10257000000001</v>
      </c>
      <c r="E37" s="5">
        <f t="shared" si="0"/>
        <v>1.1641240000000153</v>
      </c>
      <c r="F37">
        <f t="shared" si="1"/>
        <v>475.52050800000001</v>
      </c>
      <c r="G37">
        <f t="shared" si="7"/>
        <v>-3.2230122065979727</v>
      </c>
      <c r="H37">
        <f t="shared" si="8"/>
        <v>3.4413378126585754</v>
      </c>
      <c r="I37">
        <f t="shared" si="9"/>
        <v>0.10916280303030135</v>
      </c>
      <c r="J37">
        <f t="shared" si="5"/>
        <v>0.24451117749690268</v>
      </c>
      <c r="O37">
        <f t="shared" si="6"/>
        <v>1.0024511050006679</v>
      </c>
      <c r="Y37" s="5"/>
    </row>
    <row r="38" spans="2:25" x14ac:dyDescent="0.25">
      <c r="B38" s="1">
        <v>37</v>
      </c>
      <c r="C38">
        <v>474.788208</v>
      </c>
      <c r="D38">
        <v>475.73452800000001</v>
      </c>
      <c r="E38" s="5">
        <f t="shared" si="0"/>
        <v>0.94632000000001426</v>
      </c>
      <c r="F38">
        <f t="shared" si="1"/>
        <v>475.261368</v>
      </c>
      <c r="G38">
        <f t="shared" si="7"/>
        <v>-3.2230122065979727</v>
      </c>
      <c r="H38">
        <f t="shared" si="8"/>
        <v>3.4413378126585754</v>
      </c>
      <c r="I38">
        <f t="shared" si="9"/>
        <v>0.10916280303030135</v>
      </c>
      <c r="J38">
        <f t="shared" si="5"/>
        <v>0.19891766191080718</v>
      </c>
      <c r="O38">
        <f t="shared" si="6"/>
        <v>1.0019931413292387</v>
      </c>
      <c r="Y38" s="5"/>
    </row>
    <row r="39" spans="2:25" x14ac:dyDescent="0.25">
      <c r="B39" s="1">
        <v>38</v>
      </c>
      <c r="C39">
        <v>474.75070199999999</v>
      </c>
      <c r="D39">
        <v>475.93261699999999</v>
      </c>
      <c r="E39" s="5">
        <f t="shared" si="0"/>
        <v>1.1819150000000036</v>
      </c>
      <c r="F39">
        <f t="shared" si="1"/>
        <v>475.34165949999999</v>
      </c>
      <c r="G39">
        <f t="shared" si="7"/>
        <v>-3.2230122065979727</v>
      </c>
      <c r="H39">
        <f t="shared" si="8"/>
        <v>3.4413378126585754</v>
      </c>
      <c r="I39">
        <f t="shared" si="9"/>
        <v>0.10916280303030135</v>
      </c>
      <c r="J39">
        <f t="shared" si="5"/>
        <v>0.24833662535047552</v>
      </c>
      <c r="O39">
        <f t="shared" si="6"/>
        <v>1.0024895487147694</v>
      </c>
      <c r="Y39" s="5"/>
    </row>
    <row r="40" spans="2:25" x14ac:dyDescent="0.25">
      <c r="B40" s="1">
        <v>39</v>
      </c>
      <c r="C40">
        <v>474.78131100000002</v>
      </c>
      <c r="D40">
        <v>475.93017600000002</v>
      </c>
      <c r="E40" s="5">
        <f t="shared" si="0"/>
        <v>1.1488650000000007</v>
      </c>
      <c r="F40">
        <f t="shared" si="1"/>
        <v>475.35574350000002</v>
      </c>
      <c r="G40">
        <f t="shared" si="7"/>
        <v>-3.2230122065979727</v>
      </c>
      <c r="H40">
        <f t="shared" si="8"/>
        <v>3.4413378126585754</v>
      </c>
      <c r="I40">
        <f t="shared" si="9"/>
        <v>0.10916280303030135</v>
      </c>
      <c r="J40">
        <f t="shared" si="5"/>
        <v>0.24139360308181018</v>
      </c>
      <c r="O40">
        <f t="shared" si="6"/>
        <v>1.0024197772182317</v>
      </c>
      <c r="Y40" s="5"/>
    </row>
    <row r="41" spans="2:25" x14ac:dyDescent="0.25">
      <c r="B41" s="1">
        <v>40</v>
      </c>
      <c r="C41">
        <v>420.03851300000002</v>
      </c>
      <c r="D41">
        <v>421.39746100000002</v>
      </c>
      <c r="E41" s="5">
        <f t="shared" si="0"/>
        <v>1.358947999999998</v>
      </c>
      <c r="F41">
        <f t="shared" si="1"/>
        <v>420.71798699999999</v>
      </c>
      <c r="G41">
        <f t="shared" si="7"/>
        <v>-3.2230122065979727</v>
      </c>
      <c r="H41">
        <f t="shared" si="8"/>
        <v>3.4413378126585754</v>
      </c>
      <c r="I41">
        <f t="shared" si="9"/>
        <v>0.10916280303030135</v>
      </c>
      <c r="J41">
        <f t="shared" si="5"/>
        <v>0.32248604364514621</v>
      </c>
      <c r="O41">
        <f t="shared" si="6"/>
        <v>1.0032352938074514</v>
      </c>
      <c r="Y41" s="5"/>
    </row>
    <row r="42" spans="2:25" x14ac:dyDescent="0.25">
      <c r="B42" s="1">
        <v>41</v>
      </c>
      <c r="C42">
        <v>419.82714800000002</v>
      </c>
      <c r="D42">
        <v>420.89566000000002</v>
      </c>
      <c r="E42" s="5">
        <f t="shared" si="0"/>
        <v>1.0685119999999984</v>
      </c>
      <c r="F42">
        <f t="shared" si="1"/>
        <v>420.36140399999999</v>
      </c>
      <c r="G42">
        <f t="shared" si="7"/>
        <v>-3.2230122065979727</v>
      </c>
      <c r="H42">
        <f t="shared" si="8"/>
        <v>3.4413378126585754</v>
      </c>
      <c r="I42">
        <f t="shared" si="9"/>
        <v>0.10916280303030135</v>
      </c>
      <c r="J42">
        <f t="shared" si="5"/>
        <v>0.2538662432394761</v>
      </c>
      <c r="O42">
        <f t="shared" si="6"/>
        <v>1.002545123642171</v>
      </c>
      <c r="Y42" s="5"/>
    </row>
    <row r="43" spans="2:25" x14ac:dyDescent="0.25">
      <c r="B43" s="1">
        <v>42</v>
      </c>
      <c r="C43">
        <v>419.68472300000002</v>
      </c>
      <c r="D43">
        <v>421.68511999999998</v>
      </c>
      <c r="E43" s="5">
        <f t="shared" si="0"/>
        <v>2.000396999999964</v>
      </c>
      <c r="F43">
        <f t="shared" si="1"/>
        <v>420.68492149999997</v>
      </c>
      <c r="G43">
        <f t="shared" si="7"/>
        <v>-3.2230122065979727</v>
      </c>
      <c r="H43">
        <f t="shared" si="8"/>
        <v>3.4413378126585754</v>
      </c>
      <c r="I43">
        <f t="shared" si="9"/>
        <v>0.10916280303030135</v>
      </c>
      <c r="J43">
        <f t="shared" si="5"/>
        <v>0.47438169030009031</v>
      </c>
      <c r="O43">
        <f t="shared" si="6"/>
        <v>1.0047664279645461</v>
      </c>
      <c r="Y43" s="5"/>
    </row>
    <row r="44" spans="2:25" x14ac:dyDescent="0.25">
      <c r="B44" s="1">
        <v>43</v>
      </c>
      <c r="C44">
        <v>421.17730699999998</v>
      </c>
      <c r="D44">
        <v>420.64556900000002</v>
      </c>
      <c r="E44" s="5">
        <f t="shared" si="0"/>
        <v>-0.53173799999996163</v>
      </c>
      <c r="F44">
        <f t="shared" si="1"/>
        <v>420.91143799999998</v>
      </c>
      <c r="G44">
        <f t="shared" si="7"/>
        <v>-3.2230122065979727</v>
      </c>
      <c r="H44">
        <f t="shared" si="8"/>
        <v>3.4413378126585754</v>
      </c>
      <c r="I44">
        <f t="shared" si="9"/>
        <v>0.10916280303030135</v>
      </c>
      <c r="J44">
        <f t="shared" si="5"/>
        <v>-0.12640998483927016</v>
      </c>
      <c r="O44">
        <f t="shared" si="6"/>
        <v>0.99873749608261786</v>
      </c>
      <c r="Y44" s="5"/>
    </row>
    <row r="45" spans="2:25" x14ac:dyDescent="0.25">
      <c r="B45" s="1">
        <v>44</v>
      </c>
      <c r="C45">
        <v>419.98217799999998</v>
      </c>
      <c r="D45">
        <v>420.29650900000001</v>
      </c>
      <c r="E45" s="5">
        <f t="shared" si="0"/>
        <v>0.31433100000003833</v>
      </c>
      <c r="F45">
        <f t="shared" si="1"/>
        <v>420.1393435</v>
      </c>
      <c r="G45">
        <f t="shared" si="7"/>
        <v>-3.2230122065979727</v>
      </c>
      <c r="H45">
        <f t="shared" si="8"/>
        <v>3.4413378126585754</v>
      </c>
      <c r="I45">
        <f t="shared" si="9"/>
        <v>0.10916280303030135</v>
      </c>
      <c r="J45">
        <f t="shared" si="5"/>
        <v>7.4787915975775637E-2</v>
      </c>
      <c r="O45">
        <f t="shared" si="6"/>
        <v>1.0007484389016146</v>
      </c>
      <c r="Y45" s="5"/>
    </row>
    <row r="46" spans="2:25" x14ac:dyDescent="0.25">
      <c r="B46" s="1">
        <v>45</v>
      </c>
      <c r="C46">
        <v>416.59603900000002</v>
      </c>
      <c r="D46">
        <v>420.44461100000001</v>
      </c>
      <c r="E46" s="5">
        <f t="shared" si="0"/>
        <v>3.8485719999999901</v>
      </c>
      <c r="F46">
        <f t="shared" si="1"/>
        <v>418.52032500000001</v>
      </c>
      <c r="G46">
        <f t="shared" si="7"/>
        <v>-3.2230122065979727</v>
      </c>
      <c r="H46">
        <f t="shared" si="8"/>
        <v>3.4413378126585754</v>
      </c>
      <c r="I46">
        <f t="shared" si="9"/>
        <v>0.10916280303030135</v>
      </c>
      <c r="J46">
        <f t="shared" si="5"/>
        <v>0.91535767121533884</v>
      </c>
      <c r="O46">
        <f t="shared" si="6"/>
        <v>1.0092381387236378</v>
      </c>
      <c r="Y46" s="5"/>
    </row>
    <row r="47" spans="2:25" x14ac:dyDescent="0.25">
      <c r="B47" s="1">
        <v>46</v>
      </c>
      <c r="C47">
        <v>420.10891700000002</v>
      </c>
      <c r="D47">
        <v>421.21301299999999</v>
      </c>
      <c r="E47" s="5">
        <f t="shared" si="0"/>
        <v>1.10409599999997</v>
      </c>
      <c r="F47">
        <f t="shared" si="1"/>
        <v>420.66096500000003</v>
      </c>
      <c r="G47">
        <f t="shared" si="7"/>
        <v>-3.2230122065979727</v>
      </c>
      <c r="H47">
        <f t="shared" si="8"/>
        <v>3.4413378126585754</v>
      </c>
      <c r="I47">
        <f t="shared" si="9"/>
        <v>0.10916280303030135</v>
      </c>
      <c r="J47">
        <f t="shared" si="5"/>
        <v>0.26212295582614631</v>
      </c>
      <c r="O47">
        <f t="shared" si="6"/>
        <v>1.0026281184600516</v>
      </c>
      <c r="Y47" s="5"/>
    </row>
    <row r="48" spans="2:25" x14ac:dyDescent="0.25">
      <c r="B48" s="1">
        <v>47</v>
      </c>
      <c r="C48">
        <v>419.69061299999998</v>
      </c>
      <c r="D48">
        <v>421.295502</v>
      </c>
      <c r="E48" s="5">
        <f t="shared" si="0"/>
        <v>1.6048890000000142</v>
      </c>
      <c r="F48">
        <f t="shared" si="1"/>
        <v>420.49305749999996</v>
      </c>
      <c r="G48">
        <f t="shared" si="7"/>
        <v>-3.2230122065979727</v>
      </c>
      <c r="H48">
        <f t="shared" si="8"/>
        <v>3.4413378126585754</v>
      </c>
      <c r="I48">
        <f t="shared" si="9"/>
        <v>0.10916280303030135</v>
      </c>
      <c r="J48">
        <f t="shared" si="5"/>
        <v>0.38094140392697906</v>
      </c>
      <c r="O48">
        <f t="shared" si="6"/>
        <v>1.0038239811668126</v>
      </c>
      <c r="Y48" s="5"/>
    </row>
    <row r="49" spans="2:25" x14ac:dyDescent="0.25">
      <c r="B49" s="1">
        <v>48</v>
      </c>
      <c r="C49">
        <v>419.71328699999998</v>
      </c>
      <c r="D49">
        <v>420.91134599999998</v>
      </c>
      <c r="E49" s="5">
        <f t="shared" si="0"/>
        <v>1.1980590000000007</v>
      </c>
      <c r="F49">
        <f t="shared" si="1"/>
        <v>420.31231649999995</v>
      </c>
      <c r="G49">
        <f t="shared" si="7"/>
        <v>-3.2230122065979727</v>
      </c>
      <c r="H49">
        <f t="shared" si="8"/>
        <v>3.4413378126585754</v>
      </c>
      <c r="I49">
        <f t="shared" si="9"/>
        <v>0.10916280303030135</v>
      </c>
      <c r="J49">
        <f t="shared" si="5"/>
        <v>0.28463452253910038</v>
      </c>
      <c r="O49">
        <f t="shared" si="6"/>
        <v>1.0028544700325392</v>
      </c>
      <c r="Y49" s="5"/>
    </row>
    <row r="50" spans="2:25" x14ac:dyDescent="0.25">
      <c r="B50" s="1">
        <v>49</v>
      </c>
      <c r="C50">
        <v>350.010986</v>
      </c>
      <c r="D50">
        <v>351.828125</v>
      </c>
      <c r="E50" s="5">
        <f t="shared" si="0"/>
        <v>1.8171389999999974</v>
      </c>
      <c r="F50">
        <f t="shared" si="1"/>
        <v>350.9195555</v>
      </c>
      <c r="G50">
        <f t="shared" si="7"/>
        <v>-3.2230122065979727</v>
      </c>
      <c r="H50">
        <f t="shared" si="8"/>
        <v>3.4413378126585754</v>
      </c>
      <c r="I50">
        <f t="shared" si="9"/>
        <v>0.10916280303030135</v>
      </c>
      <c r="J50">
        <f t="shared" si="5"/>
        <v>0.51648486032775165</v>
      </c>
      <c r="O50">
        <f t="shared" si="6"/>
        <v>1.0051916627554085</v>
      </c>
      <c r="Y50" s="5"/>
    </row>
    <row r="51" spans="2:25" x14ac:dyDescent="0.25">
      <c r="B51" s="1">
        <v>50</v>
      </c>
      <c r="C51">
        <v>350.04641700000002</v>
      </c>
      <c r="D51">
        <v>351.73843399999998</v>
      </c>
      <c r="E51" s="5">
        <f t="shared" si="0"/>
        <v>1.6920169999999644</v>
      </c>
      <c r="F51">
        <f t="shared" si="1"/>
        <v>350.8924255</v>
      </c>
      <c r="G51">
        <f t="shared" si="7"/>
        <v>-3.2230122065979727</v>
      </c>
      <c r="H51">
        <f t="shared" si="8"/>
        <v>3.4413378126585754</v>
      </c>
      <c r="I51">
        <f t="shared" si="9"/>
        <v>0.10916280303030135</v>
      </c>
      <c r="J51">
        <f t="shared" si="5"/>
        <v>0.48104410449497953</v>
      </c>
      <c r="O51">
        <f t="shared" si="6"/>
        <v>1.0048336932413164</v>
      </c>
      <c r="Y51" s="5"/>
    </row>
    <row r="52" spans="2:25" x14ac:dyDescent="0.25">
      <c r="B52" s="1">
        <v>51</v>
      </c>
      <c r="C52">
        <v>350.08102400000001</v>
      </c>
      <c r="D52">
        <v>351.90960699999999</v>
      </c>
      <c r="E52" s="5">
        <f t="shared" si="0"/>
        <v>1.8285829999999805</v>
      </c>
      <c r="F52">
        <f t="shared" si="1"/>
        <v>350.9953155</v>
      </c>
      <c r="G52">
        <f t="shared" si="7"/>
        <v>-3.2230122065979727</v>
      </c>
      <c r="H52">
        <f t="shared" si="8"/>
        <v>3.4413378126585754</v>
      </c>
      <c r="I52">
        <f t="shared" si="9"/>
        <v>0.10916280303030135</v>
      </c>
      <c r="J52">
        <f t="shared" si="5"/>
        <v>0.519617243640632</v>
      </c>
      <c r="O52">
        <f t="shared" si="6"/>
        <v>1.0052233136749509</v>
      </c>
      <c r="Y52" s="5"/>
    </row>
    <row r="53" spans="2:25" x14ac:dyDescent="0.25">
      <c r="B53" s="1">
        <v>52</v>
      </c>
      <c r="C53">
        <v>350.34481799999998</v>
      </c>
      <c r="D53">
        <v>351.662689</v>
      </c>
      <c r="E53" s="5">
        <f t="shared" si="0"/>
        <v>1.3178710000000251</v>
      </c>
      <c r="F53">
        <f t="shared" si="1"/>
        <v>351.00375350000002</v>
      </c>
      <c r="G53">
        <f t="shared" si="7"/>
        <v>-3.2230122065979727</v>
      </c>
      <c r="H53">
        <f t="shared" si="8"/>
        <v>3.4413378126585754</v>
      </c>
      <c r="I53">
        <f t="shared" si="9"/>
        <v>0.10916280303030135</v>
      </c>
      <c r="J53">
        <f t="shared" si="5"/>
        <v>0.37475428620180545</v>
      </c>
      <c r="O53">
        <f t="shared" si="6"/>
        <v>1.0037616397682811</v>
      </c>
      <c r="Y53" s="5"/>
    </row>
    <row r="54" spans="2:25" x14ac:dyDescent="0.25">
      <c r="B54" s="1">
        <v>53</v>
      </c>
      <c r="C54">
        <v>350.21450800000002</v>
      </c>
      <c r="D54">
        <v>351.69457999999997</v>
      </c>
      <c r="E54" s="5">
        <f t="shared" si="0"/>
        <v>1.4800719999999501</v>
      </c>
      <c r="F54">
        <f t="shared" si="1"/>
        <v>350.954544</v>
      </c>
      <c r="G54">
        <f t="shared" si="7"/>
        <v>-3.2230122065979727</v>
      </c>
      <c r="H54">
        <f t="shared" si="8"/>
        <v>3.4413378126585754</v>
      </c>
      <c r="I54">
        <f t="shared" si="9"/>
        <v>0.10916280303030135</v>
      </c>
      <c r="J54">
        <f t="shared" si="5"/>
        <v>0.4208401505647173</v>
      </c>
      <c r="O54">
        <f t="shared" si="6"/>
        <v>1.0042261869973701</v>
      </c>
      <c r="Y54" s="5"/>
    </row>
    <row r="55" spans="2:25" s="5" customFormat="1" x14ac:dyDescent="0.25">
      <c r="B55" s="1">
        <v>54</v>
      </c>
      <c r="C55" s="5">
        <v>350.19567899999998</v>
      </c>
      <c r="D55" s="5">
        <v>351.858002</v>
      </c>
      <c r="E55" s="5">
        <f t="shared" si="0"/>
        <v>1.6623230000000149</v>
      </c>
      <c r="F55" s="5">
        <f t="shared" si="1"/>
        <v>351.02684049999999</v>
      </c>
      <c r="G55">
        <f t="shared" si="7"/>
        <v>-3.2230122065979727</v>
      </c>
      <c r="H55">
        <f t="shared" si="8"/>
        <v>3.4413378126585754</v>
      </c>
      <c r="I55">
        <f t="shared" si="9"/>
        <v>0.10916280303030135</v>
      </c>
      <c r="J55">
        <f t="shared" si="5"/>
        <v>0.47244143675891587</v>
      </c>
      <c r="O55">
        <f t="shared" si="6"/>
        <v>1.0047468404086162</v>
      </c>
      <c r="W55"/>
      <c r="X55"/>
    </row>
    <row r="56" spans="2:25" s="5" customFormat="1" x14ac:dyDescent="0.25">
      <c r="B56" s="1">
        <v>55</v>
      </c>
      <c r="C56" s="5">
        <v>350.10318000000001</v>
      </c>
      <c r="D56" s="5">
        <v>351.91381799999999</v>
      </c>
      <c r="E56" s="5">
        <f t="shared" si="0"/>
        <v>1.8106379999999831</v>
      </c>
      <c r="F56" s="5">
        <f t="shared" si="1"/>
        <v>351.00849900000003</v>
      </c>
      <c r="G56">
        <f t="shared" si="7"/>
        <v>-3.2230122065979727</v>
      </c>
      <c r="H56">
        <f t="shared" si="8"/>
        <v>3.4413378126585754</v>
      </c>
      <c r="I56">
        <f t="shared" si="9"/>
        <v>0.10916280303030135</v>
      </c>
      <c r="J56">
        <f t="shared" si="5"/>
        <v>0.51451176605971838</v>
      </c>
      <c r="O56">
        <f t="shared" si="6"/>
        <v>1.0051717268035096</v>
      </c>
      <c r="W56"/>
      <c r="X56"/>
    </row>
    <row r="57" spans="2:25" s="5" customFormat="1" x14ac:dyDescent="0.25">
      <c r="B57" s="1">
        <v>56</v>
      </c>
      <c r="C57" s="5">
        <v>350.05868500000003</v>
      </c>
      <c r="D57" s="5">
        <v>352.08819599999998</v>
      </c>
      <c r="E57" s="5">
        <f t="shared" si="0"/>
        <v>2.0295109999999568</v>
      </c>
      <c r="F57" s="5">
        <f t="shared" si="1"/>
        <v>351.0734405</v>
      </c>
      <c r="G57">
        <f t="shared" si="7"/>
        <v>-3.2230122065979727</v>
      </c>
      <c r="H57">
        <f t="shared" si="8"/>
        <v>3.4413378126585754</v>
      </c>
      <c r="I57">
        <f t="shared" si="9"/>
        <v>0.10916280303030135</v>
      </c>
      <c r="J57">
        <f t="shared" si="5"/>
        <v>0.57642119873849929</v>
      </c>
      <c r="O57">
        <f t="shared" si="6"/>
        <v>1.0057976307601109</v>
      </c>
      <c r="W57"/>
      <c r="X57"/>
    </row>
    <row r="58" spans="2:25" x14ac:dyDescent="0.25">
      <c r="B58" s="1">
        <v>57</v>
      </c>
      <c r="C58">
        <v>350.34368899999998</v>
      </c>
      <c r="D58">
        <v>351.75488300000001</v>
      </c>
      <c r="E58" s="5">
        <f t="shared" si="0"/>
        <v>1.4111940000000232</v>
      </c>
      <c r="F58">
        <f t="shared" si="1"/>
        <v>351.049286</v>
      </c>
      <c r="G58">
        <f t="shared" si="7"/>
        <v>-3.2230122065979727</v>
      </c>
      <c r="H58">
        <f t="shared" si="8"/>
        <v>3.4413378126585754</v>
      </c>
      <c r="I58">
        <f t="shared" si="9"/>
        <v>0.10916280303030135</v>
      </c>
      <c r="J58">
        <f t="shared" si="5"/>
        <v>0.40118675481187938</v>
      </c>
      <c r="O58">
        <f t="shared" si="6"/>
        <v>1.0040280274607716</v>
      </c>
      <c r="Y58" s="5"/>
    </row>
    <row r="59" spans="2:25" x14ac:dyDescent="0.25">
      <c r="B59" s="1">
        <v>58</v>
      </c>
      <c r="C59">
        <v>412.761505</v>
      </c>
      <c r="D59">
        <v>413.38568099999998</v>
      </c>
      <c r="E59" s="5">
        <f t="shared" si="0"/>
        <v>0.62417599999997719</v>
      </c>
      <c r="F59">
        <f t="shared" si="1"/>
        <v>413.07359299999996</v>
      </c>
      <c r="G59">
        <f t="shared" si="7"/>
        <v>-3.2230122065979727</v>
      </c>
      <c r="H59">
        <f t="shared" si="8"/>
        <v>3.4413378126585754</v>
      </c>
      <c r="I59">
        <f t="shared" si="9"/>
        <v>0.10916280303030135</v>
      </c>
      <c r="J59">
        <f t="shared" si="5"/>
        <v>0.15099119991047227</v>
      </c>
      <c r="O59">
        <f t="shared" si="6"/>
        <v>1.0015121952809043</v>
      </c>
      <c r="Y59" s="5"/>
    </row>
    <row r="60" spans="2:25" x14ac:dyDescent="0.25">
      <c r="B60" s="1">
        <v>59</v>
      </c>
      <c r="C60">
        <v>412.50503500000002</v>
      </c>
      <c r="D60">
        <v>413.82110599999999</v>
      </c>
      <c r="E60" s="5">
        <f t="shared" si="0"/>
        <v>1.3160709999999654</v>
      </c>
      <c r="F60">
        <f t="shared" si="1"/>
        <v>413.1630705</v>
      </c>
      <c r="G60">
        <f t="shared" si="7"/>
        <v>-3.2230122065979727</v>
      </c>
      <c r="H60">
        <f t="shared" si="8"/>
        <v>3.4413378126585754</v>
      </c>
      <c r="I60">
        <f t="shared" si="9"/>
        <v>0.10916280303030135</v>
      </c>
      <c r="J60">
        <f t="shared" si="5"/>
        <v>0.31802896974519357</v>
      </c>
      <c r="O60">
        <f t="shared" si="6"/>
        <v>1.0031904362088573</v>
      </c>
      <c r="Y60" s="5"/>
    </row>
    <row r="61" spans="2:25" x14ac:dyDescent="0.25">
      <c r="B61" s="1">
        <v>60</v>
      </c>
      <c r="C61">
        <v>412.51174900000001</v>
      </c>
      <c r="D61">
        <v>413.80960099999999</v>
      </c>
      <c r="E61" s="5">
        <f t="shared" si="0"/>
        <v>1.2978519999999776</v>
      </c>
      <c r="F61">
        <f>AVERAGE(C61,D61)</f>
        <v>413.16067499999997</v>
      </c>
      <c r="G61">
        <f t="shared" si="7"/>
        <v>-3.2230122065979727</v>
      </c>
      <c r="H61">
        <f t="shared" si="8"/>
        <v>3.4413378126585754</v>
      </c>
      <c r="I61">
        <f t="shared" si="9"/>
        <v>0.10916280303030135</v>
      </c>
      <c r="J61">
        <f t="shared" si="5"/>
        <v>0.31363506232422522</v>
      </c>
      <c r="O61">
        <f t="shared" si="6"/>
        <v>1.0031462182668645</v>
      </c>
      <c r="Y61" s="5"/>
    </row>
    <row r="62" spans="2:25" x14ac:dyDescent="0.25">
      <c r="B62" s="1">
        <v>61</v>
      </c>
      <c r="C62">
        <v>413.01629600000001</v>
      </c>
      <c r="D62">
        <v>413.23785400000003</v>
      </c>
      <c r="E62" s="5">
        <f t="shared" si="0"/>
        <v>0.22155800000001591</v>
      </c>
      <c r="F62">
        <f t="shared" ref="F62:F67" si="10">AVERAGE(C62,D62)</f>
        <v>413.12707499999999</v>
      </c>
      <c r="G62">
        <f t="shared" si="7"/>
        <v>-3.2230122065979727</v>
      </c>
      <c r="H62">
        <f t="shared" si="8"/>
        <v>3.4413378126585754</v>
      </c>
      <c r="I62">
        <f t="shared" si="9"/>
        <v>0.10916280303030135</v>
      </c>
      <c r="J62">
        <f t="shared" si="5"/>
        <v>5.3615126943335617E-2</v>
      </c>
      <c r="O62">
        <f t="shared" si="6"/>
        <v>1.0005364388818208</v>
      </c>
      <c r="Y62" s="5"/>
    </row>
    <row r="63" spans="2:25" x14ac:dyDescent="0.25">
      <c r="B63" s="1">
        <v>62</v>
      </c>
      <c r="C63">
        <v>413.06649800000002</v>
      </c>
      <c r="D63">
        <v>413.31741299999999</v>
      </c>
      <c r="E63" s="5">
        <f t="shared" si="0"/>
        <v>0.25091499999996358</v>
      </c>
      <c r="F63">
        <f t="shared" si="10"/>
        <v>413.19195550000001</v>
      </c>
      <c r="G63">
        <f t="shared" si="7"/>
        <v>-3.2230122065979727</v>
      </c>
      <c r="H63">
        <f t="shared" si="8"/>
        <v>3.4413378126585754</v>
      </c>
      <c r="I63">
        <f t="shared" si="9"/>
        <v>0.10916280303030135</v>
      </c>
      <c r="J63">
        <f>(E63/D63)*100</f>
        <v>6.0707580205425223E-2</v>
      </c>
      <c r="O63">
        <f t="shared" si="6"/>
        <v>1.0006074445669519</v>
      </c>
      <c r="Y63" s="5"/>
    </row>
    <row r="64" spans="2:25" x14ac:dyDescent="0.25">
      <c r="B64" s="1">
        <v>63</v>
      </c>
      <c r="C64">
        <v>412.182434</v>
      </c>
      <c r="D64">
        <v>413.52819799999997</v>
      </c>
      <c r="E64" s="5">
        <f t="shared" si="0"/>
        <v>1.3457639999999742</v>
      </c>
      <c r="F64">
        <f t="shared" si="10"/>
        <v>412.85531600000002</v>
      </c>
      <c r="G64">
        <f t="shared" si="7"/>
        <v>-3.2230122065979727</v>
      </c>
      <c r="H64">
        <f t="shared" si="8"/>
        <v>3.4413378126585754</v>
      </c>
      <c r="I64">
        <f t="shared" si="9"/>
        <v>0.10916280303030135</v>
      </c>
      <c r="J64">
        <f t="shared" si="5"/>
        <v>0.32543463940516443</v>
      </c>
      <c r="O64">
        <f t="shared" si="6"/>
        <v>1.0032649717430704</v>
      </c>
      <c r="Y64" s="5"/>
    </row>
    <row r="65" spans="1:35" x14ac:dyDescent="0.25">
      <c r="B65" s="1">
        <v>64</v>
      </c>
      <c r="C65">
        <v>412.50366200000002</v>
      </c>
      <c r="D65">
        <v>413.45147700000001</v>
      </c>
      <c r="E65" s="5">
        <f t="shared" si="0"/>
        <v>0.94781499999999141</v>
      </c>
      <c r="F65">
        <f t="shared" si="10"/>
        <v>412.97756950000002</v>
      </c>
      <c r="G65">
        <f t="shared" si="7"/>
        <v>-3.2230122065979727</v>
      </c>
      <c r="H65">
        <f t="shared" si="8"/>
        <v>3.4413378126585754</v>
      </c>
      <c r="I65">
        <f t="shared" si="9"/>
        <v>0.10916280303030135</v>
      </c>
      <c r="J65">
        <f t="shared" si="5"/>
        <v>0.22924455534113169</v>
      </c>
      <c r="O65">
        <f t="shared" si="6"/>
        <v>1.0022977129352126</v>
      </c>
      <c r="Y65" s="5"/>
    </row>
    <row r="66" spans="1:35" x14ac:dyDescent="0.25">
      <c r="B66" s="1">
        <v>65</v>
      </c>
      <c r="C66">
        <v>412.00295999999997</v>
      </c>
      <c r="D66">
        <v>413.23510700000003</v>
      </c>
      <c r="E66" s="5">
        <f t="shared" ref="E66:E67" si="11">D66-C66</f>
        <v>1.2321470000000545</v>
      </c>
      <c r="F66">
        <f t="shared" si="10"/>
        <v>412.6190335</v>
      </c>
      <c r="G66">
        <f t="shared" si="7"/>
        <v>-3.2230122065979727</v>
      </c>
      <c r="H66">
        <f t="shared" si="8"/>
        <v>3.4413378126585754</v>
      </c>
      <c r="I66">
        <f t="shared" si="9"/>
        <v>0.10916280303030135</v>
      </c>
      <c r="J66">
        <f t="shared" ref="J66:J67" si="12">(E66/D66)*100</f>
        <v>0.29817093928567268</v>
      </c>
      <c r="O66">
        <f t="shared" si="6"/>
        <v>1.0029906265721975</v>
      </c>
      <c r="Y66" s="5"/>
    </row>
    <row r="67" spans="1:35" x14ac:dyDescent="0.25">
      <c r="B67" s="1">
        <v>66</v>
      </c>
      <c r="C67">
        <v>412.07308999999998</v>
      </c>
      <c r="D67">
        <v>413.08230600000002</v>
      </c>
      <c r="E67" s="5">
        <f t="shared" si="11"/>
        <v>1.0092160000000376</v>
      </c>
      <c r="F67">
        <f t="shared" si="10"/>
        <v>412.577698</v>
      </c>
      <c r="G67">
        <f t="shared" si="7"/>
        <v>-3.2230122065979727</v>
      </c>
      <c r="H67">
        <f t="shared" si="8"/>
        <v>3.4413378126585754</v>
      </c>
      <c r="I67">
        <f t="shared" si="9"/>
        <v>0.10916280303030135</v>
      </c>
      <c r="J67">
        <f t="shared" si="12"/>
        <v>0.2443135388132644</v>
      </c>
      <c r="O67">
        <f t="shared" ref="O67" si="13">D67/C67</f>
        <v>1.0024491189172291</v>
      </c>
      <c r="Y67" s="5"/>
    </row>
    <row r="68" spans="1:35" s="9" customFormat="1" x14ac:dyDescent="0.25">
      <c r="E68" s="14">
        <f>AVERAGE(E2:E67)</f>
        <v>0.10916280303030135</v>
      </c>
      <c r="F68" s="9" t="s">
        <v>0</v>
      </c>
      <c r="J68"/>
    </row>
    <row r="69" spans="1:35" x14ac:dyDescent="0.25">
      <c r="A69" s="2"/>
      <c r="E69" s="2">
        <f>STDEV(E2:E67)</f>
        <v>1.7000892906266705</v>
      </c>
      <c r="F69" t="s">
        <v>1</v>
      </c>
      <c r="G69" s="10"/>
      <c r="H69" s="10"/>
    </row>
    <row r="71" spans="1:35" ht="15.75" thickBot="1" x14ac:dyDescent="0.3">
      <c r="F71" t="s">
        <v>4</v>
      </c>
    </row>
    <row r="72" spans="1:35" x14ac:dyDescent="0.25">
      <c r="F72" s="7" t="s">
        <v>2</v>
      </c>
      <c r="G72" s="3">
        <f>E68-(1.96*E69)</f>
        <v>-3.2230122065979727</v>
      </c>
      <c r="H72" t="s">
        <v>17</v>
      </c>
      <c r="I72" s="1" t="s">
        <v>24</v>
      </c>
      <c r="J72" s="15">
        <f>E69/E68</f>
        <v>15.573888205809086</v>
      </c>
      <c r="K72">
        <f>J72*1+0</f>
        <v>15.573888205809086</v>
      </c>
      <c r="L72">
        <f>E68/800</f>
        <v>1.3645350378787668E-4</v>
      </c>
      <c r="M72" t="s">
        <v>25</v>
      </c>
      <c r="N72">
        <f>Q79</f>
        <v>0</v>
      </c>
      <c r="V72" t="s">
        <v>26</v>
      </c>
      <c r="W72" t="s">
        <v>27</v>
      </c>
      <c r="X72" t="s">
        <v>28</v>
      </c>
      <c r="Y72" t="s">
        <v>31</v>
      </c>
      <c r="Z72" t="s">
        <v>32</v>
      </c>
      <c r="AA72" t="s">
        <v>33</v>
      </c>
      <c r="AB72" t="s">
        <v>34</v>
      </c>
      <c r="AC72" t="s">
        <v>35</v>
      </c>
      <c r="AD72" t="s">
        <v>36</v>
      </c>
      <c r="AE72" t="s">
        <v>37</v>
      </c>
    </row>
    <row r="73" spans="1:35" ht="15.75" thickBot="1" x14ac:dyDescent="0.3">
      <c r="F73" s="8" t="s">
        <v>3</v>
      </c>
      <c r="G73" s="4">
        <f>E68+(1.96*E69)</f>
        <v>3.4413378126585754</v>
      </c>
      <c r="H73" t="s">
        <v>18</v>
      </c>
      <c r="V73" t="s">
        <v>30</v>
      </c>
    </row>
    <row r="74" spans="1:35" x14ac:dyDescent="0.25">
      <c r="V74" s="10">
        <v>22427.324218999998</v>
      </c>
      <c r="W74" s="10"/>
      <c r="X74">
        <v>11994.619140999999</v>
      </c>
      <c r="Y74">
        <v>21527.738281000002</v>
      </c>
      <c r="Z74">
        <v>16850.517577999999</v>
      </c>
      <c r="AA74">
        <v>12734.622069999999</v>
      </c>
      <c r="AB74" s="5">
        <v>12791.831055000001</v>
      </c>
      <c r="AC74">
        <v>9315.6142579999996</v>
      </c>
      <c r="AD74">
        <v>12236.771479999999</v>
      </c>
      <c r="AE74" s="21"/>
    </row>
    <row r="75" spans="1:35" x14ac:dyDescent="0.25">
      <c r="F75" t="s">
        <v>7</v>
      </c>
      <c r="P75">
        <f>(G72-G73)/2</f>
        <v>-3.3321750096282741</v>
      </c>
      <c r="V75" s="10">
        <v>22417.041015999999</v>
      </c>
      <c r="W75" s="10"/>
      <c r="X75">
        <v>11998.869140999999</v>
      </c>
      <c r="Y75">
        <v>21506.90625</v>
      </c>
      <c r="Z75">
        <v>16845.488281000002</v>
      </c>
      <c r="AA75">
        <v>12703.973633</v>
      </c>
      <c r="AB75" s="5"/>
      <c r="AC75">
        <v>9316.2441409999992</v>
      </c>
      <c r="AD75">
        <v>12217.4668</v>
      </c>
      <c r="AE75" s="21"/>
      <c r="AH75">
        <v>12236.771479999999</v>
      </c>
      <c r="AI75">
        <v>12320.375980000001</v>
      </c>
    </row>
    <row r="76" spans="1:35" x14ac:dyDescent="0.25">
      <c r="F76" s="11" t="s">
        <v>8</v>
      </c>
      <c r="G76">
        <f>((E69)^2)/66</f>
        <v>4.3792478728840845E-2</v>
      </c>
      <c r="V76" s="10">
        <v>22391.138672000001</v>
      </c>
      <c r="W76" s="10">
        <v>14946.797852</v>
      </c>
      <c r="X76">
        <v>11995.046875</v>
      </c>
      <c r="Y76">
        <v>21498.40625</v>
      </c>
      <c r="Z76">
        <v>16836.150390999999</v>
      </c>
      <c r="AA76" s="19">
        <v>12704.816406</v>
      </c>
      <c r="AB76" s="5">
        <v>12829.329102</v>
      </c>
      <c r="AC76" s="19">
        <v>9317.9589840000008</v>
      </c>
      <c r="AD76">
        <v>12205.61231</v>
      </c>
      <c r="AE76" s="21"/>
      <c r="AH76">
        <v>12217.4668</v>
      </c>
      <c r="AI76">
        <v>0</v>
      </c>
    </row>
    <row r="77" spans="1:35" x14ac:dyDescent="0.25">
      <c r="F77" s="11" t="s">
        <v>9</v>
      </c>
      <c r="G77">
        <f>((E69)^2)/(2*(66-1))</f>
        <v>2.2233104585411504E-2</v>
      </c>
      <c r="V77" s="10">
        <v>22425.744140999999</v>
      </c>
      <c r="W77" s="10">
        <v>15005.928711</v>
      </c>
      <c r="X77">
        <v>12008.151367</v>
      </c>
      <c r="Z77">
        <v>16859.990234000001</v>
      </c>
      <c r="AA77">
        <v>12727.103515999999</v>
      </c>
      <c r="AB77" s="5">
        <v>12788.495117</v>
      </c>
      <c r="AC77">
        <v>9336.9589840000008</v>
      </c>
      <c r="AD77">
        <v>12246.87695</v>
      </c>
      <c r="AE77" s="21"/>
      <c r="AH77">
        <v>12205.61231</v>
      </c>
      <c r="AI77">
        <v>12352.014649999999</v>
      </c>
    </row>
    <row r="78" spans="1:35" x14ac:dyDescent="0.25">
      <c r="F78" s="12" t="s">
        <v>10</v>
      </c>
      <c r="G78" s="10" t="s">
        <v>11</v>
      </c>
      <c r="V78" s="10">
        <v>22419.324218999998</v>
      </c>
      <c r="W78" s="10">
        <v>14999.938477</v>
      </c>
      <c r="X78">
        <v>12004.432617</v>
      </c>
      <c r="Y78">
        <v>21518.332031000002</v>
      </c>
      <c r="Z78">
        <v>16854.677734000001</v>
      </c>
      <c r="AA78">
        <v>12718.025390999999</v>
      </c>
      <c r="AB78" s="5">
        <v>12785.553711</v>
      </c>
      <c r="AC78">
        <v>9334.1621090000008</v>
      </c>
      <c r="AD78">
        <v>12229.73633</v>
      </c>
      <c r="AE78" s="21"/>
      <c r="AH78">
        <v>12246.87695</v>
      </c>
      <c r="AI78">
        <v>0</v>
      </c>
    </row>
    <row r="79" spans="1:35" x14ac:dyDescent="0.25">
      <c r="E79" s="11" t="s">
        <v>14</v>
      </c>
      <c r="F79" s="12" t="s">
        <v>12</v>
      </c>
      <c r="G79" s="10">
        <f>E69/(SQRT(66))</f>
        <v>0.20926652558123299</v>
      </c>
      <c r="V79" s="10">
        <v>22418.779297000001</v>
      </c>
      <c r="W79" s="10">
        <v>14976.944336</v>
      </c>
      <c r="X79">
        <v>11996.592773</v>
      </c>
      <c r="Y79">
        <v>21522.183593999998</v>
      </c>
      <c r="AA79" s="5">
        <v>12685.328125</v>
      </c>
      <c r="AB79" s="5">
        <v>12822.21875</v>
      </c>
      <c r="AC79">
        <v>9326.9824219999991</v>
      </c>
      <c r="AD79">
        <v>12220.625</v>
      </c>
      <c r="AE79" s="21"/>
      <c r="AH79">
        <v>12229.73633</v>
      </c>
      <c r="AI79">
        <v>12319.753909999999</v>
      </c>
    </row>
    <row r="80" spans="1:35" ht="15.75" thickBot="1" x14ac:dyDescent="0.3">
      <c r="F80" s="13" t="s">
        <v>21</v>
      </c>
      <c r="V80" s="10">
        <v>22417.767577999999</v>
      </c>
      <c r="W80" s="10">
        <v>15012.269531</v>
      </c>
      <c r="X80">
        <v>12002.491211</v>
      </c>
      <c r="Y80">
        <v>21499.132813</v>
      </c>
      <c r="Z80">
        <v>16846.771484000001</v>
      </c>
      <c r="AA80">
        <v>12728.905273</v>
      </c>
      <c r="AB80" s="5">
        <v>12784.114258</v>
      </c>
      <c r="AC80" s="19">
        <v>9330.0097659999992</v>
      </c>
      <c r="AD80">
        <v>12215.844730000001</v>
      </c>
      <c r="AE80" s="21"/>
      <c r="AH80">
        <v>12220.625</v>
      </c>
      <c r="AI80">
        <v>12339.789059999999</v>
      </c>
    </row>
    <row r="81" spans="3:35" ht="15" customHeight="1" x14ac:dyDescent="0.25">
      <c r="F81" s="24" t="s">
        <v>15</v>
      </c>
      <c r="G81" s="3">
        <f>E68+(1.984*G79)</f>
        <v>0.52434758978346752</v>
      </c>
      <c r="V81" s="10">
        <v>0</v>
      </c>
      <c r="W81" s="10">
        <v>14981.833008</v>
      </c>
      <c r="X81">
        <v>12005.40625</v>
      </c>
      <c r="Y81">
        <v>21495.373047000001</v>
      </c>
      <c r="Z81">
        <v>16836.365234000001</v>
      </c>
      <c r="AA81">
        <v>12695.316406</v>
      </c>
      <c r="AB81" s="5">
        <v>0</v>
      </c>
      <c r="AC81" s="5">
        <v>9329.8203130000002</v>
      </c>
      <c r="AD81">
        <v>12203.896479999999</v>
      </c>
      <c r="AE81" s="21"/>
      <c r="AH81">
        <v>12215.844730000001</v>
      </c>
      <c r="AI81">
        <v>12330.44238</v>
      </c>
    </row>
    <row r="82" spans="3:35" ht="15.75" thickBot="1" x14ac:dyDescent="0.3">
      <c r="F82" s="25"/>
      <c r="G82" s="4">
        <f>E68-(1.984*G79)</f>
        <v>-0.30602198372286488</v>
      </c>
      <c r="V82" s="18">
        <v>22428.498047000001</v>
      </c>
      <c r="W82" s="18">
        <v>14987.341796999999</v>
      </c>
      <c r="X82" s="18">
        <v>0</v>
      </c>
      <c r="Y82" s="18">
        <v>21508.039063</v>
      </c>
      <c r="Z82" s="18">
        <v>16833.126952999999</v>
      </c>
      <c r="AA82" s="18">
        <v>12701.772461</v>
      </c>
      <c r="AB82" s="18">
        <v>12790.502930000001</v>
      </c>
      <c r="AC82" s="18">
        <v>9334.1816409999992</v>
      </c>
      <c r="AD82" s="18">
        <v>12195.2793</v>
      </c>
      <c r="AE82" s="22"/>
      <c r="AH82">
        <v>12203.896479999999</v>
      </c>
      <c r="AI82">
        <v>12321.04492</v>
      </c>
    </row>
    <row r="83" spans="3:35" x14ac:dyDescent="0.25">
      <c r="F83" s="26" t="s">
        <v>13</v>
      </c>
      <c r="G83" s="28">
        <f>1.71*G79</f>
        <v>0.35784575874390839</v>
      </c>
      <c r="V83">
        <v>22577.080077999999</v>
      </c>
      <c r="W83">
        <v>15098.708984000001</v>
      </c>
      <c r="Y83">
        <v>21622.890625</v>
      </c>
      <c r="Z83">
        <v>16924.224609000001</v>
      </c>
      <c r="AA83">
        <v>12827.057617</v>
      </c>
      <c r="AB83" s="5">
        <v>12884.948242</v>
      </c>
      <c r="AC83">
        <v>9451.890625</v>
      </c>
      <c r="AD83">
        <v>12320.375980000001</v>
      </c>
      <c r="AE83" s="21"/>
      <c r="AH83" s="18">
        <v>12195.2793</v>
      </c>
      <c r="AI83">
        <v>12312.27441</v>
      </c>
    </row>
    <row r="84" spans="3:35" ht="15.75" thickBot="1" x14ac:dyDescent="0.3">
      <c r="F84" s="27"/>
      <c r="G84" s="29"/>
      <c r="V84">
        <v>22528.771484000001</v>
      </c>
      <c r="W84">
        <v>15087.806640999999</v>
      </c>
      <c r="X84">
        <v>12090.723633</v>
      </c>
      <c r="Y84">
        <v>21678.923827999999</v>
      </c>
      <c r="Z84">
        <v>16976.052734000001</v>
      </c>
      <c r="AA84">
        <v>12798.982421999999</v>
      </c>
      <c r="AB84" s="5">
        <v>12890.833984000001</v>
      </c>
      <c r="AC84">
        <v>9450.4023440000001</v>
      </c>
      <c r="AD84">
        <v>0</v>
      </c>
      <c r="AE84" s="21"/>
    </row>
    <row r="85" spans="3:35" x14ac:dyDescent="0.25">
      <c r="E85" t="s">
        <v>17</v>
      </c>
      <c r="F85" s="30" t="s">
        <v>16</v>
      </c>
      <c r="G85" s="3">
        <f>G72-(1.984*G83)</f>
        <v>-3.932978191945887</v>
      </c>
      <c r="V85">
        <v>22489.824218999998</v>
      </c>
      <c r="W85">
        <v>15050.594727</v>
      </c>
      <c r="X85">
        <v>12192.75</v>
      </c>
      <c r="Y85">
        <v>21649.201172000001</v>
      </c>
      <c r="Z85">
        <v>17069.587890999999</v>
      </c>
      <c r="AA85">
        <v>12846.832031</v>
      </c>
      <c r="AB85" s="5">
        <v>0</v>
      </c>
      <c r="AC85">
        <v>9475.8417969999991</v>
      </c>
      <c r="AD85">
        <v>12352.014649999999</v>
      </c>
      <c r="AE85" s="21"/>
    </row>
    <row r="86" spans="3:35" ht="15.75" thickBot="1" x14ac:dyDescent="0.3">
      <c r="F86" s="31"/>
      <c r="G86" s="4">
        <f>G72+(1.984*G83)</f>
        <v>-2.5130462212500584</v>
      </c>
      <c r="V86">
        <v>22517.585938</v>
      </c>
      <c r="W86">
        <v>15123.402344</v>
      </c>
      <c r="X86">
        <v>12115.234375</v>
      </c>
      <c r="Y86">
        <v>21545.226563</v>
      </c>
      <c r="Z86">
        <v>16892.84375</v>
      </c>
      <c r="AA86">
        <v>12788.087890999999</v>
      </c>
      <c r="AB86" s="5">
        <v>12872.238281</v>
      </c>
      <c r="AC86">
        <v>9452.1533199999994</v>
      </c>
      <c r="AD86">
        <v>0</v>
      </c>
      <c r="AE86" s="21"/>
    </row>
    <row r="87" spans="3:35" x14ac:dyDescent="0.25">
      <c r="E87" t="s">
        <v>18</v>
      </c>
      <c r="F87" s="30" t="s">
        <v>19</v>
      </c>
      <c r="G87" s="3">
        <f>G73-(1.984*G83)</f>
        <v>2.7313718273106611</v>
      </c>
      <c r="V87">
        <v>22522.84375</v>
      </c>
      <c r="W87">
        <v>15135.007813</v>
      </c>
      <c r="X87">
        <v>12109.222656</v>
      </c>
      <c r="Y87">
        <v>21533.783202999999</v>
      </c>
      <c r="Z87">
        <v>16968.171875</v>
      </c>
      <c r="AA87">
        <v>12756.858398</v>
      </c>
      <c r="AB87" s="5">
        <v>12866.541992</v>
      </c>
      <c r="AC87">
        <v>9454.6269530000009</v>
      </c>
      <c r="AD87">
        <v>12319.753909999999</v>
      </c>
      <c r="AE87" s="21"/>
    </row>
    <row r="88" spans="3:35" ht="15.75" thickBot="1" x14ac:dyDescent="0.3">
      <c r="F88" s="31"/>
      <c r="G88" s="4">
        <f>G73+(1.984*G83)</f>
        <v>4.1513037980064897</v>
      </c>
      <c r="V88">
        <v>22485.015625</v>
      </c>
      <c r="W88">
        <v>15113.783203000001</v>
      </c>
      <c r="X88">
        <v>12087.201171999999</v>
      </c>
      <c r="Y88">
        <v>21569.435547000001</v>
      </c>
      <c r="Z88">
        <v>16932.681640999999</v>
      </c>
      <c r="AA88">
        <v>12764.571289</v>
      </c>
      <c r="AB88" s="5">
        <v>12871.029296999999</v>
      </c>
      <c r="AC88">
        <v>9464.5507809999999</v>
      </c>
      <c r="AD88">
        <v>12339.789059999999</v>
      </c>
      <c r="AE88" s="21"/>
    </row>
    <row r="89" spans="3:35" x14ac:dyDescent="0.25">
      <c r="V89">
        <v>22557.824218999998</v>
      </c>
      <c r="W89">
        <v>15109.950194999999</v>
      </c>
      <c r="X89">
        <v>12108.196289</v>
      </c>
      <c r="Y89">
        <v>21502.242188</v>
      </c>
      <c r="Z89">
        <v>16929.617188</v>
      </c>
      <c r="AA89">
        <v>12813.644531</v>
      </c>
      <c r="AB89" s="5">
        <v>12916.53125</v>
      </c>
      <c r="AC89">
        <v>9473.3515630000002</v>
      </c>
      <c r="AD89">
        <v>12330.44238</v>
      </c>
      <c r="AE89" s="21"/>
    </row>
    <row r="90" spans="3:35" x14ac:dyDescent="0.25">
      <c r="C90" s="2"/>
      <c r="D90" s="2"/>
      <c r="E90" s="2"/>
      <c r="F90" s="23"/>
      <c r="G90" s="2"/>
      <c r="H90" s="2"/>
      <c r="I90" s="2"/>
      <c r="J90" s="2"/>
      <c r="K90" s="2"/>
      <c r="L90" s="2"/>
      <c r="V90">
        <v>22510.230468999998</v>
      </c>
      <c r="W90">
        <v>15114.785156</v>
      </c>
      <c r="X90">
        <v>12114.424805000001</v>
      </c>
      <c r="Y90">
        <v>21492.419922000001</v>
      </c>
      <c r="Z90">
        <v>16953.275390999999</v>
      </c>
      <c r="AA90">
        <v>12814.078125</v>
      </c>
      <c r="AB90" s="5">
        <v>12875.133789</v>
      </c>
      <c r="AC90">
        <v>9491.046875</v>
      </c>
      <c r="AD90">
        <v>12321.04492</v>
      </c>
      <c r="AE90" s="21"/>
    </row>
    <row r="91" spans="3:35" x14ac:dyDescent="0.25">
      <c r="C91" s="2"/>
      <c r="D91" s="2"/>
      <c r="E91" s="2"/>
      <c r="F91" s="23"/>
      <c r="G91" s="2"/>
      <c r="H91" s="2"/>
      <c r="I91" s="2"/>
      <c r="J91" s="2"/>
      <c r="K91" s="2"/>
      <c r="L91" s="2"/>
      <c r="V91">
        <v>22490.441406000002</v>
      </c>
      <c r="W91">
        <v>15161.498046999999</v>
      </c>
      <c r="X91">
        <v>12084.745117</v>
      </c>
      <c r="Y91">
        <v>21542.695313</v>
      </c>
      <c r="Z91">
        <v>16951.917968999998</v>
      </c>
      <c r="AA91">
        <v>12794.871094</v>
      </c>
      <c r="AB91" s="5">
        <v>12895.791992</v>
      </c>
      <c r="AC91">
        <v>9462.1289059999999</v>
      </c>
      <c r="AD91">
        <v>12312.27441</v>
      </c>
      <c r="AE91" s="21"/>
    </row>
    <row r="92" spans="3:35" x14ac:dyDescent="0.25">
      <c r="C92" s="2"/>
      <c r="D92" s="2"/>
      <c r="E92" s="2"/>
      <c r="F92" s="2"/>
      <c r="G92" s="2"/>
      <c r="H92" s="2"/>
      <c r="I92" s="2"/>
      <c r="J92" s="2"/>
      <c r="K92" s="2"/>
      <c r="L92" s="2"/>
      <c r="V92" t="s">
        <v>26</v>
      </c>
      <c r="W92" t="s">
        <v>27</v>
      </c>
      <c r="X92" t="s">
        <v>28</v>
      </c>
      <c r="Y92" t="s">
        <v>31</v>
      </c>
      <c r="Z92" t="s">
        <v>32</v>
      </c>
      <c r="AA92" t="s">
        <v>33</v>
      </c>
      <c r="AB92" t="s">
        <v>34</v>
      </c>
      <c r="AC92" t="s">
        <v>35</v>
      </c>
      <c r="AD92" t="s">
        <v>36</v>
      </c>
      <c r="AE92" t="s">
        <v>37</v>
      </c>
    </row>
    <row r="93" spans="3:35" x14ac:dyDescent="0.25">
      <c r="C93" s="2"/>
      <c r="D93" s="2"/>
      <c r="E93" s="2"/>
      <c r="F93" s="2"/>
      <c r="G93" s="2"/>
      <c r="H93" s="2"/>
      <c r="I93" s="2"/>
      <c r="J93" s="2"/>
      <c r="K93" s="2"/>
      <c r="L93" s="2"/>
      <c r="V93" t="s">
        <v>29</v>
      </c>
    </row>
    <row r="94" spans="3:35" x14ac:dyDescent="0.25">
      <c r="C94" s="2"/>
      <c r="D94" s="2"/>
      <c r="E94" s="2"/>
      <c r="F94" s="17"/>
      <c r="G94" s="17"/>
      <c r="H94" s="17"/>
      <c r="I94" s="17"/>
      <c r="J94" s="17"/>
      <c r="K94" s="2"/>
      <c r="L94" s="2"/>
      <c r="V94">
        <v>533.03198199999997</v>
      </c>
      <c r="W94" s="10"/>
      <c r="X94">
        <v>392.58789100000001</v>
      </c>
      <c r="Y94">
        <v>553.48870799999997</v>
      </c>
      <c r="Z94">
        <v>474.80493200000001</v>
      </c>
      <c r="AA94">
        <v>420.03851300000002</v>
      </c>
      <c r="AB94" s="5">
        <v>422.64211999999998</v>
      </c>
      <c r="AC94">
        <v>350.010986</v>
      </c>
      <c r="AD94">
        <v>412.761505</v>
      </c>
    </row>
    <row r="95" spans="3:35" x14ac:dyDescent="0.25">
      <c r="C95" s="2"/>
      <c r="D95" s="2"/>
      <c r="E95" s="2"/>
      <c r="F95" s="17"/>
      <c r="G95" s="17"/>
      <c r="H95" s="17"/>
      <c r="I95" s="17"/>
      <c r="J95" s="17"/>
      <c r="K95" s="2"/>
      <c r="L95" s="2"/>
      <c r="V95">
        <v>532.79333499999996</v>
      </c>
      <c r="W95" s="10"/>
      <c r="X95">
        <v>392.327271</v>
      </c>
      <c r="Y95">
        <v>548.57598900000005</v>
      </c>
      <c r="Z95">
        <v>474.79281600000002</v>
      </c>
      <c r="AA95">
        <v>419.82714800000002</v>
      </c>
      <c r="AB95" s="5"/>
      <c r="AC95">
        <v>350.04641700000002</v>
      </c>
      <c r="AD95">
        <v>412.50503500000002</v>
      </c>
    </row>
    <row r="96" spans="3:35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V96">
        <v>532.49945100000002</v>
      </c>
      <c r="W96" s="10">
        <v>435.339203</v>
      </c>
      <c r="X96">
        <v>392.240387</v>
      </c>
      <c r="Y96">
        <v>549.83642599999996</v>
      </c>
      <c r="Z96">
        <v>474.86044299999998</v>
      </c>
      <c r="AA96">
        <v>419.68472300000002</v>
      </c>
      <c r="AB96" s="5">
        <v>423.07000699999998</v>
      </c>
      <c r="AC96">
        <v>350.08102400000001</v>
      </c>
      <c r="AD96">
        <v>412.51174900000001</v>
      </c>
    </row>
    <row r="97" spans="3:31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V97">
        <v>536.61120600000004</v>
      </c>
      <c r="W97" s="10">
        <v>439.78539999999998</v>
      </c>
      <c r="X97">
        <v>391.55426</v>
      </c>
      <c r="Z97">
        <v>475.01623499999999</v>
      </c>
      <c r="AA97">
        <v>421.17730699999998</v>
      </c>
      <c r="AB97" s="5">
        <v>422.42160000000001</v>
      </c>
      <c r="AC97">
        <v>350.34481799999998</v>
      </c>
      <c r="AD97">
        <v>413.01629600000001</v>
      </c>
    </row>
    <row r="98" spans="3:31" x14ac:dyDescent="0.25">
      <c r="C98" s="2"/>
      <c r="D98" s="2"/>
      <c r="E98" s="2"/>
      <c r="F98" s="17"/>
      <c r="G98" s="17"/>
      <c r="H98" s="17"/>
      <c r="I98" s="17"/>
      <c r="J98" s="17"/>
      <c r="K98" s="2"/>
      <c r="L98" s="2"/>
      <c r="V98">
        <v>535.57720900000004</v>
      </c>
      <c r="W98" s="10">
        <v>440.296021</v>
      </c>
      <c r="X98">
        <v>391.41601600000001</v>
      </c>
      <c r="Y98">
        <v>551.19598399999995</v>
      </c>
      <c r="Z98">
        <v>474.938446</v>
      </c>
      <c r="AA98">
        <v>419.98217799999998</v>
      </c>
      <c r="AB98" s="5">
        <v>422.51232900000002</v>
      </c>
      <c r="AC98">
        <v>350.21450800000002</v>
      </c>
      <c r="AD98">
        <v>413.06649800000002</v>
      </c>
    </row>
    <row r="99" spans="3:31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V99">
        <v>533.88708499999996</v>
      </c>
      <c r="W99" s="10">
        <v>439.31146200000001</v>
      </c>
      <c r="X99">
        <v>391.50900300000001</v>
      </c>
      <c r="Y99">
        <v>552.56561299999998</v>
      </c>
      <c r="AA99" s="5">
        <v>416.59603900000002</v>
      </c>
      <c r="AB99" s="5">
        <v>423.03692599999999</v>
      </c>
      <c r="AC99">
        <v>350.19567899999998</v>
      </c>
      <c r="AD99">
        <v>412.182434</v>
      </c>
    </row>
    <row r="100" spans="3:31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V100">
        <v>536.634277</v>
      </c>
      <c r="W100" s="10">
        <v>441.08648699999998</v>
      </c>
      <c r="X100">
        <v>391.81686400000001</v>
      </c>
      <c r="Y100">
        <v>549.94909700000005</v>
      </c>
      <c r="Z100">
        <v>474.788208</v>
      </c>
      <c r="AA100">
        <v>420.10891700000002</v>
      </c>
      <c r="AB100" s="5">
        <v>422.47711199999998</v>
      </c>
      <c r="AC100" s="19">
        <v>350.10318000000001</v>
      </c>
      <c r="AD100">
        <v>412.50366200000002</v>
      </c>
    </row>
    <row r="101" spans="3:31" x14ac:dyDescent="0.25">
      <c r="C101" s="2"/>
      <c r="D101" s="2"/>
      <c r="E101" s="2"/>
      <c r="F101" s="17"/>
      <c r="G101" s="2"/>
      <c r="H101" s="2"/>
      <c r="I101" s="2"/>
      <c r="J101" s="2"/>
      <c r="K101" s="2"/>
      <c r="L101" s="2"/>
      <c r="W101" s="10">
        <v>439.80603000000002</v>
      </c>
      <c r="X101">
        <v>392.36398300000002</v>
      </c>
      <c r="Y101">
        <v>551.98266599999999</v>
      </c>
      <c r="Z101">
        <v>474.75070199999999</v>
      </c>
      <c r="AA101">
        <v>419.69061299999998</v>
      </c>
      <c r="AB101" s="5">
        <v>422.81814600000001</v>
      </c>
      <c r="AC101">
        <v>350.05868500000003</v>
      </c>
      <c r="AD101">
        <v>412.00295999999997</v>
      </c>
    </row>
    <row r="102" spans="3:31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T102" s="18"/>
      <c r="U102" s="18"/>
      <c r="V102" s="18">
        <v>532.817993</v>
      </c>
      <c r="W102" s="18">
        <v>440.24972500000001</v>
      </c>
      <c r="X102" s="18">
        <v>392.51626599999997</v>
      </c>
      <c r="Y102" s="18">
        <v>549.74035600000002</v>
      </c>
      <c r="Z102" s="18">
        <v>474.78131100000002</v>
      </c>
      <c r="AA102" s="18">
        <v>419.71328699999998</v>
      </c>
      <c r="AB102" s="18">
        <v>422.61242700000003</v>
      </c>
      <c r="AC102" s="18">
        <v>350.34368899999998</v>
      </c>
      <c r="AD102" s="18">
        <v>412.07308999999998</v>
      </c>
      <c r="AE102" s="18"/>
    </row>
    <row r="103" spans="3:31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V103">
        <v>533.92895499999997</v>
      </c>
      <c r="W103">
        <v>437.55075099999999</v>
      </c>
      <c r="Y103">
        <v>550.57824700000003</v>
      </c>
      <c r="Z103">
        <v>475.55499300000002</v>
      </c>
      <c r="AA103">
        <v>421.39746100000002</v>
      </c>
      <c r="AB103" s="5">
        <v>423.42535400000003</v>
      </c>
      <c r="AC103">
        <v>351.828125</v>
      </c>
      <c r="AD103">
        <v>413.38568099999998</v>
      </c>
    </row>
    <row r="104" spans="3:31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V104">
        <v>533.34051499999998</v>
      </c>
      <c r="W104">
        <v>437.38644399999998</v>
      </c>
      <c r="X104">
        <v>390.417664</v>
      </c>
      <c r="Y104">
        <v>550.95538299999998</v>
      </c>
      <c r="Z104">
        <v>476.25076300000001</v>
      </c>
      <c r="AA104">
        <v>420.89566000000002</v>
      </c>
      <c r="AB104" s="5">
        <v>423.54324300000002</v>
      </c>
      <c r="AC104">
        <v>351.73843399999998</v>
      </c>
      <c r="AD104">
        <v>413.82110599999999</v>
      </c>
    </row>
    <row r="105" spans="3:31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V105">
        <v>532.83917199999996</v>
      </c>
      <c r="W105">
        <v>436.89102200000002</v>
      </c>
      <c r="X105">
        <v>392.02923600000003</v>
      </c>
      <c r="Y105">
        <v>550.81219499999997</v>
      </c>
      <c r="Z105">
        <v>477.43420400000002</v>
      </c>
      <c r="AA105">
        <v>421.68511999999998</v>
      </c>
      <c r="AB105" s="5">
        <v>423.77441399999998</v>
      </c>
      <c r="AC105">
        <v>351.90960699999999</v>
      </c>
      <c r="AD105">
        <v>413.80960099999999</v>
      </c>
    </row>
    <row r="106" spans="3:31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V106">
        <v>533.19189500000005</v>
      </c>
      <c r="W106">
        <v>437.90206899999998</v>
      </c>
      <c r="X106">
        <v>390.80438199999998</v>
      </c>
      <c r="Y106">
        <v>549.565247</v>
      </c>
      <c r="Z106">
        <v>475.20639</v>
      </c>
      <c r="AA106">
        <v>420.64556900000002</v>
      </c>
      <c r="AB106" s="5">
        <v>423.21069299999999</v>
      </c>
      <c r="AC106">
        <v>351.662689</v>
      </c>
      <c r="AD106">
        <v>413.23785400000003</v>
      </c>
    </row>
    <row r="107" spans="3:31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V107">
        <v>533.26171899999997</v>
      </c>
      <c r="W107">
        <v>438.07195999999999</v>
      </c>
      <c r="X107">
        <v>390.69628899999998</v>
      </c>
      <c r="Y107">
        <v>549.300659</v>
      </c>
      <c r="Z107">
        <v>476.10257000000001</v>
      </c>
      <c r="AA107">
        <v>420.29650900000001</v>
      </c>
      <c r="AB107" s="5">
        <v>423.18923999999998</v>
      </c>
      <c r="AC107">
        <v>351.69457999999997</v>
      </c>
      <c r="AD107">
        <v>413.31741299999999</v>
      </c>
    </row>
    <row r="108" spans="3:31" x14ac:dyDescent="0.25">
      <c r="V108">
        <v>532.76379399999996</v>
      </c>
      <c r="W108">
        <v>437.73397799999998</v>
      </c>
      <c r="X108">
        <v>390.32165500000002</v>
      </c>
      <c r="Y108">
        <v>549.67034899999999</v>
      </c>
      <c r="Z108">
        <v>475.78860500000002</v>
      </c>
      <c r="AA108" s="5">
        <v>420.44461100000001</v>
      </c>
      <c r="AB108" s="5">
        <v>423.28573599999999</v>
      </c>
      <c r="AC108">
        <v>351.858002</v>
      </c>
      <c r="AD108">
        <v>413.52819799999997</v>
      </c>
    </row>
    <row r="109" spans="3:31" x14ac:dyDescent="0.25">
      <c r="V109">
        <v>533.64935300000002</v>
      </c>
      <c r="W109">
        <v>437.73916600000001</v>
      </c>
      <c r="X109">
        <v>390.68539399999997</v>
      </c>
      <c r="Y109">
        <v>549.07605000000001</v>
      </c>
      <c r="Z109">
        <v>475.73452800000001</v>
      </c>
      <c r="AA109">
        <v>421.21301299999999</v>
      </c>
      <c r="AB109" s="5">
        <v>424.00476099999997</v>
      </c>
      <c r="AC109">
        <v>351.91381799999999</v>
      </c>
      <c r="AD109">
        <v>413.45147700000001</v>
      </c>
    </row>
    <row r="110" spans="3:31" x14ac:dyDescent="0.25">
      <c r="V110">
        <v>533.19232199999999</v>
      </c>
      <c r="W110">
        <v>437.77917500000001</v>
      </c>
      <c r="X110">
        <v>390.78881799999999</v>
      </c>
      <c r="Y110">
        <v>548.97094700000002</v>
      </c>
      <c r="Z110">
        <v>475.93261699999999</v>
      </c>
      <c r="AA110">
        <v>421.295502</v>
      </c>
      <c r="AB110" s="5">
        <v>423.23004200000003</v>
      </c>
      <c r="AC110">
        <v>352.08819599999998</v>
      </c>
      <c r="AD110">
        <v>413.23510700000003</v>
      </c>
    </row>
    <row r="111" spans="3:31" x14ac:dyDescent="0.25">
      <c r="V111">
        <v>532.91839600000003</v>
      </c>
      <c r="W111">
        <v>438.45962500000002</v>
      </c>
      <c r="X111">
        <v>390.30328400000002</v>
      </c>
      <c r="Y111">
        <v>549.45507799999996</v>
      </c>
      <c r="Z111">
        <v>475.93017600000002</v>
      </c>
      <c r="AA111" s="18">
        <v>420.91134599999998</v>
      </c>
      <c r="AB111" s="5">
        <v>423.61724900000002</v>
      </c>
      <c r="AC111">
        <v>351.75488300000001</v>
      </c>
      <c r="AD111" s="18">
        <v>413.08230600000002</v>
      </c>
    </row>
    <row r="112" spans="3:31" x14ac:dyDescent="0.25">
      <c r="AD112" s="10"/>
      <c r="AE112" s="10"/>
    </row>
  </sheetData>
  <mergeCells count="6">
    <mergeCell ref="F90:F91"/>
    <mergeCell ref="F81:F82"/>
    <mergeCell ref="F83:F84"/>
    <mergeCell ref="G83:G84"/>
    <mergeCell ref="F85:F86"/>
    <mergeCell ref="F87:F88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2016-11-14T17:24:26Z</dcterms:modified>
</cp:coreProperties>
</file>